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07"/>
  <workbookPr defaultThemeVersion="166925"/>
  <xr:revisionPtr revIDLastSave="0" documentId="8_{92701A42-6159-4081-977F-98FC2771710B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101220" sheetId="2" r:id="rId1"/>
  </sheets>
  <definedNames>
    <definedName name="_xlnm._FilterDatabase" localSheetId="0" hidden="1">'101220'!$P$1:$AV$1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R3" i="2"/>
  <c r="W13" i="2"/>
  <c r="V13" i="2"/>
  <c r="U13" i="2"/>
  <c r="T13" i="2"/>
  <c r="S13" i="2"/>
  <c r="R13" i="2"/>
  <c r="W12" i="2"/>
  <c r="V12" i="2"/>
  <c r="U12" i="2"/>
  <c r="T12" i="2"/>
  <c r="S12" i="2"/>
  <c r="R12" i="2"/>
  <c r="W11" i="2"/>
  <c r="V11" i="2"/>
  <c r="U11" i="2"/>
  <c r="T11" i="2"/>
  <c r="S11" i="2"/>
  <c r="R11" i="2"/>
  <c r="W10" i="2"/>
  <c r="V10" i="2"/>
  <c r="U10" i="2"/>
  <c r="T10" i="2"/>
  <c r="S10" i="2"/>
  <c r="R10" i="2"/>
  <c r="W9" i="2"/>
  <c r="V9" i="2"/>
  <c r="U9" i="2"/>
  <c r="T9" i="2"/>
  <c r="R9" i="2"/>
  <c r="W8" i="2"/>
  <c r="V8" i="2"/>
  <c r="U8" i="2"/>
  <c r="T8" i="2"/>
  <c r="S8" i="2"/>
  <c r="R8" i="2"/>
  <c r="W7" i="2"/>
  <c r="V7" i="2"/>
  <c r="U7" i="2"/>
  <c r="T7" i="2"/>
  <c r="S7" i="2"/>
  <c r="R7" i="2"/>
  <c r="W6" i="2"/>
  <c r="V6" i="2"/>
  <c r="U6" i="2"/>
  <c r="T6" i="2"/>
  <c r="S6" i="2"/>
  <c r="R6" i="2"/>
  <c r="W5" i="2"/>
  <c r="V5" i="2"/>
  <c r="U5" i="2"/>
  <c r="T5" i="2"/>
  <c r="S5" i="2"/>
  <c r="R5" i="2"/>
  <c r="W4" i="2"/>
  <c r="V4" i="2"/>
  <c r="U4" i="2"/>
  <c r="T4" i="2"/>
  <c r="S4" i="2"/>
  <c r="R4" i="2"/>
  <c r="W3" i="2"/>
  <c r="V3" i="2"/>
  <c r="U3" i="2"/>
  <c r="T3" i="2"/>
  <c r="S3" i="2"/>
  <c r="W2" i="2"/>
  <c r="V2" i="2"/>
  <c r="U2" i="2"/>
  <c r="T2" i="2"/>
  <c r="S2" i="2"/>
  <c r="R2" i="2"/>
  <c r="N9" i="2"/>
  <c r="O9" i="2" s="1"/>
  <c r="AQ12" i="2"/>
  <c r="N13" i="2"/>
  <c r="O13" i="2" s="1"/>
  <c r="AQ11" i="2"/>
  <c r="N12" i="2"/>
  <c r="O12" i="2" s="1"/>
  <c r="AQ13" i="2"/>
  <c r="N11" i="2"/>
  <c r="O11" i="2" s="1"/>
  <c r="AQ8" i="2"/>
  <c r="AT8" i="2" s="1"/>
  <c r="N10" i="2"/>
  <c r="O10" i="2" s="1"/>
  <c r="AQ10" i="2"/>
  <c r="N8" i="2"/>
  <c r="O8" i="2" s="1"/>
  <c r="AQ4" i="2"/>
  <c r="N5" i="2"/>
  <c r="O5" i="2" s="1"/>
  <c r="AQ9" i="2"/>
  <c r="AQ3" i="2"/>
  <c r="N4" i="2"/>
  <c r="O4" i="2" s="1"/>
  <c r="AQ5" i="2"/>
  <c r="N3" i="2"/>
  <c r="O3" i="2" s="1"/>
  <c r="AQ6" i="2"/>
  <c r="N7" i="2"/>
  <c r="O7" i="2" s="1"/>
  <c r="AQ7" i="2"/>
  <c r="N6" i="2"/>
  <c r="O6" i="2" s="1"/>
  <c r="AQ2" i="2"/>
  <c r="N2" i="2"/>
  <c r="O2" i="2" s="1"/>
  <c r="AU2" i="2" l="1"/>
  <c r="AT2" i="2"/>
  <c r="AV2" i="2" s="1"/>
  <c r="AU7" i="2"/>
  <c r="AT7" i="2"/>
  <c r="AV7" i="2" s="1"/>
  <c r="AU6" i="2"/>
  <c r="AT6" i="2"/>
  <c r="AV6" i="2" s="1"/>
  <c r="AU5" i="2"/>
  <c r="AT5" i="2"/>
  <c r="AV5" i="2" s="1"/>
  <c r="AU3" i="2"/>
  <c r="AT3" i="2"/>
  <c r="AV3" i="2" s="1"/>
  <c r="AU9" i="2"/>
  <c r="AT9" i="2"/>
  <c r="AV9" i="2" s="1"/>
  <c r="AU4" i="2"/>
  <c r="AT4" i="2"/>
  <c r="AV4" i="2" s="1"/>
  <c r="AU10" i="2"/>
  <c r="AT10" i="2"/>
  <c r="AV10" i="2" s="1"/>
  <c r="AU8" i="2"/>
  <c r="AV8" i="2"/>
  <c r="AU13" i="2"/>
  <c r="AT13" i="2"/>
  <c r="AV13" i="2" s="1"/>
  <c r="AU11" i="2"/>
  <c r="AT11" i="2"/>
  <c r="AV11" i="2" s="1"/>
  <c r="AU12" i="2"/>
  <c r="AT12" i="2"/>
  <c r="AV12" i="2" s="1"/>
</calcChain>
</file>

<file path=xl/sharedStrings.xml><?xml version="1.0" encoding="utf-8"?>
<sst xmlns="http://schemas.openxmlformats.org/spreadsheetml/2006/main" count="96" uniqueCount="35">
  <si>
    <t xml:space="preserve">Nom / Points par journée 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</si>
  <si>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</si>
  <si>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</si>
  <si>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</si>
  <si>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</si>
  <si>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</si>
  <si>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</si>
  <si>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</si>
  <si>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</si>
  <si>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</si>
  <si>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</si>
  <si>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</si>
  <si>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</si>
  <si>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Total</t>
  </si>
  <si>
    <t>Moy/j</t>
  </si>
  <si>
    <t>Total par journée</t>
  </si>
  <si>
    <t>Classement par journée</t>
  </si>
  <si>
    <t>Ratio</t>
  </si>
  <si>
    <t>Pronos</t>
  </si>
  <si>
    <t>Scores</t>
  </si>
  <si>
    <t>% Pronos</t>
  </si>
  <si>
    <t>% Scores</t>
  </si>
  <si>
    <t>Coeff.</t>
  </si>
  <si>
    <t>LAMOTHZIO ROMA</t>
  </si>
  <si>
    <t>BENFIKARIM</t>
  </si>
  <si>
    <t>VILLAREDAL</t>
  </si>
  <si>
    <t>DEPORTIVO LA MAUROGNE</t>
  </si>
  <si>
    <t>HATEYTICO MADRID</t>
  </si>
  <si>
    <t>MANONCHESTER UNITED</t>
  </si>
  <si>
    <t>WEBER BREME</t>
  </si>
  <si>
    <t xml:space="preserve">AUREAL MADRID </t>
  </si>
  <si>
    <t>OLIVIERIKOS PIREA</t>
  </si>
  <si>
    <t>MASSARDASARAY</t>
  </si>
  <si>
    <t>AJEANNE AMSTERDAM</t>
  </si>
  <si>
    <t>CSKA MOUSSCA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</si>
</sst>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3" xfId="0" applyNumberFormat="1" applyFill="1" applyBorder="1"/>
    <xf numFmtId="0" fontId="0" fillId="0" borderId="1" xfId="0" applyBorder="1" applyAlignment="1">
      <alignment vertical="top"/>
    </xf>
    <xf numFmtId="0" fontId="0" fillId="2" borderId="4" xfId="0" applyFill="1" applyBorder="1"/>
    <xf numFmtId="0" fontId="2" fillId="3" borderId="0" xfId="0" applyFont="1" applyFill="1"/>
    <xf numFmtId="0" fontId="2" fillId="4" borderId="0" xfId="0" applyFont="1" applyFill="1"/>
    <xf numFmtId="0" fontId="2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1" fontId="1" fillId="5" borderId="0" xfId="0" applyNumberFormat="1" applyFont="1" applyFill="1" applyAlignment="1">
      <alignment horizontal="left"/>
    </xf>
    <xf numFmtId="0" fontId="1" fillId="5" borderId="1" xfId="0" applyFont="1" applyFill="1" applyBorder="1"/>
    <xf numFmtId="1" fontId="0" fillId="6" borderId="1" xfId="0" applyNumberFormat="1" applyFill="1" applyBorder="1" applyAlignment="1">
      <alignment horizontal="left" vertical="top"/>
    </xf>
    <xf numFmtId="1" fontId="0" fillId="6" borderId="1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1" fillId="6" borderId="1" xfId="0" applyNumberFormat="1" applyFont="1" applyFill="1" applyBorder="1" applyAlignment="1">
      <alignment horizontal="left"/>
    </xf>
    <xf numFmtId="0" fontId="1" fillId="7" borderId="1" xfId="0" applyFont="1" applyFill="1" applyBorder="1"/>
    <xf numFmtId="1" fontId="1" fillId="7" borderId="1" xfId="0" applyNumberFormat="1" applyFont="1" applyFill="1" applyBorder="1" applyAlignment="1">
      <alignment horizontal="left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left"/>
    </xf>
    <xf numFmtId="1" fontId="0" fillId="6" borderId="5" xfId="0" applyNumberFormat="1" applyFill="1" applyBorder="1" applyAlignment="1">
      <alignment horizontal="left" vertical="top"/>
    </xf>
    <xf numFmtId="1" fontId="0" fillId="6" borderId="5" xfId="0" applyNumberFormat="1" applyFill="1" applyBorder="1" applyAlignment="1">
      <alignment horizontal="left"/>
    </xf>
    <xf numFmtId="1" fontId="0" fillId="6" borderId="6" xfId="0" applyNumberFormat="1" applyFill="1" applyBorder="1" applyAlignment="1">
      <alignment horizontal="left"/>
    </xf>
    <xf numFmtId="1" fontId="0" fillId="8" borderId="7" xfId="0" applyNumberFormat="1" applyFill="1" applyBorder="1" applyAlignment="1">
      <alignment horizontal="left" vertical="top"/>
    </xf>
    <xf numFmtId="1" fontId="0" fillId="8" borderId="7" xfId="0" applyNumberFormat="1" applyFill="1" applyBorder="1" applyAlignment="1">
      <alignment horizontal="left"/>
    </xf>
    <xf numFmtId="1" fontId="0" fillId="8" borderId="3" xfId="0" applyNumberFormat="1" applyFill="1" applyBorder="1" applyAlignment="1">
      <alignment horizontal="left"/>
    </xf>
    <xf numFmtId="1" fontId="1" fillId="8" borderId="7" xfId="0" applyNumberFormat="1" applyFont="1" applyFill="1" applyBorder="1" applyAlignment="1">
      <alignment horizontal="left"/>
    </xf>
    <xf numFmtId="1" fontId="0" fillId="8" borderId="1" xfId="0" applyNumberFormat="1" applyFill="1" applyBorder="1" applyAlignment="1">
      <alignment horizontal="left" vertical="top"/>
    </xf>
    <xf numFmtId="1" fontId="0" fillId="8" borderId="1" xfId="0" applyNumberFormat="1" applyFill="1" applyBorder="1" applyAlignment="1">
      <alignment horizontal="left"/>
    </xf>
    <xf numFmtId="1" fontId="0" fillId="8" borderId="2" xfId="0" applyNumberFormat="1" applyFill="1" applyBorder="1" applyAlignment="1">
      <alignment horizontal="left"/>
    </xf>
    <xf numFmtId="0" fontId="0" fillId="9" borderId="1" xfId="0" applyFill="1" applyBorder="1"/>
    <xf numFmtId="0" fontId="1" fillId="10" borderId="2" xfId="0" applyFont="1" applyFill="1" applyBorder="1"/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/>
    <xf numFmtId="0" fontId="0" fillId="0" borderId="5" xfId="0" applyBorder="1" applyAlignment="1">
      <alignment vertical="top"/>
    </xf>
    <xf numFmtId="0" fontId="1" fillId="10" borderId="3" xfId="0" applyFont="1" applyFill="1" applyBorder="1"/>
    <xf numFmtId="0" fontId="0" fillId="9" borderId="7" xfId="0" applyFill="1" applyBorder="1"/>
    <xf numFmtId="0" fontId="0" fillId="11" borderId="0" xfId="0" applyFill="1"/>
    <xf numFmtId="0" fontId="1" fillId="11" borderId="0" xfId="0" applyFont="1" applyFill="1"/>
    <xf numFmtId="2" fontId="0" fillId="11" borderId="0" xfId="0" applyNumberFormat="1" applyFill="1"/>
    <xf numFmtId="0" fontId="0" fillId="2" borderId="1" xfId="0" applyFill="1" applyBorder="1"/>
    <xf numFmtId="0" fontId="1" fillId="12" borderId="7" xfId="0" applyFont="1" applyFill="1" applyBorder="1"/>
    <xf numFmtId="0" fontId="0" fillId="11" borderId="0" xfId="0" applyFill="1" applyAlignment="1"/>
    <xf numFmtId="2" fontId="0" fillId="9" borderId="7" xfId="0" applyNumberFormat="1" applyFill="1" applyBorder="1"/>
    <xf numFmtId="164" fontId="0" fillId="9" borderId="7" xfId="0" applyNumberFormat="1" applyFill="1" applyBorder="1"/>
    <xf numFmtId="1" fontId="0" fillId="8" borderId="7" xfId="0" applyNumberFormat="1" applyFont="1" applyFill="1" applyBorder="1" applyAlignment="1">
      <alignment horizontal="left"/>
    </xf>
    <xf numFmtId="1" fontId="0" fillId="6" borderId="1" xfId="0" applyNumberFormat="1" applyFont="1" applyFill="1" applyBorder="1" applyAlignment="1">
      <alignment horizontal="left"/>
    </xf>
    <xf numFmtId="1" fontId="1" fillId="6" borderId="5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Classement par journée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'101220'!$AC$2</c:f>
              <c:strCache>
                <c:ptCount val="1"/>
                <c:pt idx="0">
                  <c:v>LAMOTHZIO ROMA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'101220'!$AD$1:$AO$1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'101220'!$AD$2:$AO$2</c:f>
              <c:numCache>
                <c:formatCode>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0-46DD-B15D-33C9D8B038CF}"/>
            </c:ext>
          </c:extLst>
        </c:ser>
        <c:ser>
          <c:idx val="1"/>
          <c:order val="1"/>
          <c:tx>
            <c:strRef>
              <c:f>'101220'!$AC$3</c:f>
              <c:strCache>
                <c:ptCount val="1"/>
                <c:pt idx="0">
                  <c:v>BENFIKARIM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'101220'!$AD$1:$AO$1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'101220'!$AD$3:$AO$3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0-46DD-B15D-33C9D8B038CF}"/>
            </c:ext>
          </c:extLst>
        </c:ser>
        <c:ser>
          <c:idx val="2"/>
          <c:order val="2"/>
          <c:tx>
            <c:strRef>
              <c:f>'101220'!$AC$4</c:f>
              <c:strCache>
                <c:ptCount val="1"/>
                <c:pt idx="0">
                  <c:v>DEPORTIVO LA MAUROGNE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'101220'!$AD$1:$AO$1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'101220'!$AD$4:$AO$4</c:f>
              <c:numCache>
                <c:formatCode>0</c:formatCode>
                <c:ptCount val="12"/>
                <c:pt idx="0">
                  <c:v>6</c:v>
                </c:pt>
                <c:pt idx="1">
                  <c:v>12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30-46DD-B15D-33C9D8B038CF}"/>
            </c:ext>
          </c:extLst>
        </c:ser>
        <c:ser>
          <c:idx val="3"/>
          <c:order val="3"/>
          <c:tx>
            <c:strRef>
              <c:f>'101220'!$AC$5</c:f>
              <c:strCache>
                <c:ptCount val="1"/>
                <c:pt idx="0">
                  <c:v>MANONCHESTER UNITED</c:v>
                </c:pt>
              </c:strCache>
            </c:strRef>
          </c:tx>
          <c:spPr>
            <a:ln w="25400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'101220'!$AD$1:$AO$1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'101220'!$AD$5:$AO$5</c:f>
              <c:numCache>
                <c:formatCode>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30-46DD-B15D-33C9D8B038CF}"/>
            </c:ext>
          </c:extLst>
        </c:ser>
        <c:ser>
          <c:idx val="4"/>
          <c:order val="4"/>
          <c:tx>
            <c:strRef>
              <c:f>'101220'!$AC$6</c:f>
              <c:strCache>
                <c:ptCount val="1"/>
                <c:pt idx="0">
                  <c:v>VILLAREDAL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'101220'!$AD$1:$AO$1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'101220'!$AD$6:$AO$6</c:f>
              <c:numCache>
                <c:formatCode>0</c:formatCode>
                <c:ptCount val="12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30-46DD-B15D-33C9D8B038CF}"/>
            </c:ext>
          </c:extLst>
        </c:ser>
        <c:ser>
          <c:idx val="5"/>
          <c:order val="5"/>
          <c:tx>
            <c:strRef>
              <c:f>'101220'!$AC$7</c:f>
              <c:strCache>
                <c:ptCount val="1"/>
                <c:pt idx="0">
                  <c:v>WEBER BREME</c:v>
                </c:pt>
              </c:strCache>
            </c:strRef>
          </c:tx>
          <c:spPr>
            <a:ln w="2540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'101220'!$AD$1:$AO$1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'101220'!$AD$7:$AO$7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30-46DD-B15D-33C9D8B038CF}"/>
            </c:ext>
          </c:extLst>
        </c:ser>
        <c:ser>
          <c:idx val="6"/>
          <c:order val="6"/>
          <c:tx>
            <c:strRef>
              <c:f>'101220'!$AC$8</c:f>
              <c:strCache>
                <c:ptCount val="1"/>
                <c:pt idx="0">
                  <c:v>HATEYTICO MADRID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'101220'!$AD$1:$AO$1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'101220'!$AD$8:$AO$8</c:f>
              <c:numCache>
                <c:formatCode>0</c:formatCode>
                <c:ptCount val="12"/>
                <c:pt idx="0">
                  <c:v>12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30-46DD-B15D-33C9D8B038CF}"/>
            </c:ext>
          </c:extLst>
        </c:ser>
        <c:ser>
          <c:idx val="7"/>
          <c:order val="7"/>
          <c:tx>
            <c:strRef>
              <c:f>'101220'!$AC$9</c:f>
              <c:strCache>
                <c:ptCount val="1"/>
                <c:pt idx="0">
                  <c:v>OLIVIERIKOS PIREA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'101220'!$AD$1:$AO$1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'101220'!$AD$9:$AO$9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30-46DD-B15D-33C9D8B038CF}"/>
            </c:ext>
          </c:extLst>
        </c:ser>
        <c:ser>
          <c:idx val="8"/>
          <c:order val="8"/>
          <c:tx>
            <c:strRef>
              <c:f>'101220'!$AC$10</c:f>
              <c:strCache>
                <c:ptCount val="1"/>
                <c:pt idx="0">
                  <c:v>AUREAL MADRID </c:v>
                </c:pt>
              </c:strCache>
            </c:strRef>
          </c:tx>
          <c:spPr>
            <a:ln w="25400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'101220'!$AD$1:$AO$1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'101220'!$AD$10:$AO$10</c:f>
              <c:numCache>
                <c:formatCode>0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330-46DD-B15D-33C9D8B038CF}"/>
            </c:ext>
          </c:extLst>
        </c:ser>
        <c:ser>
          <c:idx val="9"/>
          <c:order val="9"/>
          <c:tx>
            <c:strRef>
              <c:f>'101220'!$AC$11</c:f>
              <c:strCache>
                <c:ptCount val="1"/>
                <c:pt idx="0">
                  <c:v>MASSARDASARAY</c:v>
                </c:pt>
              </c:strCache>
            </c:strRef>
          </c:tx>
          <c:spPr>
            <a:ln w="25400" cap="rnd">
              <a:solidFill>
                <a:srgbClr val="4472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'101220'!$AD$1:$AO$1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'101220'!$AD$11:$AO$11</c:f>
              <c:numCache>
                <c:formatCode>0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30-46DD-B15D-33C9D8B038CF}"/>
            </c:ext>
          </c:extLst>
        </c:ser>
        <c:ser>
          <c:idx val="10"/>
          <c:order val="10"/>
          <c:tx>
            <c:strRef>
              <c:f>'101220'!$AC$12</c:f>
              <c:strCache>
                <c:ptCount val="1"/>
                <c:pt idx="0">
                  <c:v>AJEANNE AMSTERDAM</c:v>
                </c:pt>
              </c:strCache>
            </c:strRef>
          </c:tx>
          <c:spPr>
            <a:ln w="25400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'101220'!$AD$1:$AO$1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'101220'!$AD$12:$AO$12</c:f>
              <c:numCache>
                <c:formatCode>0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330-46DD-B15D-33C9D8B038CF}"/>
            </c:ext>
          </c:extLst>
        </c:ser>
        <c:ser>
          <c:idx val="11"/>
          <c:order val="11"/>
          <c:tx>
            <c:strRef>
              <c:f>'101220'!$AC$13</c:f>
              <c:strCache>
                <c:ptCount val="1"/>
                <c:pt idx="0">
                  <c:v>CSKA MOUSSCA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'101220'!$AD$1:$AO$1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'101220'!$AD$13:$AO$13</c:f>
              <c:numCache>
                <c:formatCode>0</c:formatCode>
                <c:ptCount val="12"/>
                <c:pt idx="0">
                  <c:v>7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330-46DD-B15D-33C9D8B03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871607"/>
        <c:axId val="109375944"/>
      </c:lineChart>
      <c:catAx>
        <c:axId val="609871607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75944"/>
        <c:crosses val="autoZero"/>
        <c:auto val="1"/>
        <c:lblAlgn val="ctr"/>
        <c:lblOffset val="100"/>
        <c:noMultiLvlLbl val="0"/>
      </c:catAx>
      <c:valAx>
        <c:axId val="109375944"/>
        <c:scaling>
          <c:orientation val="maxMin"/>
          <c:max val="1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71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Ratio scores/pronos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'101220'!$AQ$1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D0D0D"/>
            </a:solidFill>
            <a:ln>
              <a:noFill/>
            </a:ln>
            <a:effectLst/>
          </c:spPr>
          <c:invertIfNegative val="0"/>
          <c:cat>
            <c:strRef>
              <c:f>'101220'!$AP$2:$AP$13</c:f>
              <c:strCache>
                <c:ptCount val="12"/>
                <c:pt idx="0">
                  <c:v>LAMOTHZIO ROMA</c:v>
                </c:pt>
                <c:pt idx="1">
                  <c:v>VILLAREDAL</c:v>
                </c:pt>
                <c:pt idx="2">
                  <c:v>HATEYTICO MADRID</c:v>
                </c:pt>
                <c:pt idx="3">
                  <c:v>MANONCHESTER UNITED</c:v>
                </c:pt>
                <c:pt idx="4">
                  <c:v>DEPORTIVO LA MAUROGNE</c:v>
                </c:pt>
                <c:pt idx="5">
                  <c:v>BENFIKARIM</c:v>
                </c:pt>
                <c:pt idx="6">
                  <c:v>AUREAL MADRID </c:v>
                </c:pt>
                <c:pt idx="7">
                  <c:v>WEBER BREME</c:v>
                </c:pt>
                <c:pt idx="8">
                  <c:v>OLIVIERIKOS PIREA</c:v>
                </c:pt>
                <c:pt idx="9">
                  <c:v>AJEANNE AMSTERDAM</c:v>
                </c:pt>
                <c:pt idx="10">
                  <c:v>CSKA MOUSSCA</c:v>
                </c:pt>
                <c:pt idx="11">
                  <c:v>MASSARDASARAY</c:v>
                </c:pt>
              </c:strCache>
            </c:strRef>
          </c:cat>
          <c:val>
            <c:numRef>
              <c:f>'101220'!$AQ$2:$AQ$13</c:f>
              <c:numCache>
                <c:formatCode>General</c:formatCode>
                <c:ptCount val="12"/>
                <c:pt idx="0">
                  <c:v>70</c:v>
                </c:pt>
                <c:pt idx="1">
                  <c:v>70</c:v>
                </c:pt>
                <c:pt idx="2">
                  <c:v>68</c:v>
                </c:pt>
                <c:pt idx="3">
                  <c:v>68</c:v>
                </c:pt>
                <c:pt idx="4">
                  <c:v>66</c:v>
                </c:pt>
                <c:pt idx="5">
                  <c:v>65</c:v>
                </c:pt>
                <c:pt idx="6">
                  <c:v>64</c:v>
                </c:pt>
                <c:pt idx="7">
                  <c:v>63</c:v>
                </c:pt>
                <c:pt idx="8">
                  <c:v>63</c:v>
                </c:pt>
                <c:pt idx="9">
                  <c:v>58</c:v>
                </c:pt>
                <c:pt idx="10">
                  <c:v>57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3-4A9F-ADDF-5496E42A16F6}"/>
            </c:ext>
          </c:extLst>
        </c:ser>
        <c:ser>
          <c:idx val="1"/>
          <c:order val="1"/>
          <c:tx>
            <c:strRef>
              <c:f>'101220'!$AR$1</c:f>
              <c:strCache>
                <c:ptCount val="1"/>
                <c:pt idx="0">
                  <c:v>Pronos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'101220'!$AP$2:$AP$13</c:f>
              <c:strCache>
                <c:ptCount val="12"/>
                <c:pt idx="0">
                  <c:v>LAMOTHZIO ROMA</c:v>
                </c:pt>
                <c:pt idx="1">
                  <c:v>VILLAREDAL</c:v>
                </c:pt>
                <c:pt idx="2">
                  <c:v>HATEYTICO MADRID</c:v>
                </c:pt>
                <c:pt idx="3">
                  <c:v>MANONCHESTER UNITED</c:v>
                </c:pt>
                <c:pt idx="4">
                  <c:v>DEPORTIVO LA MAUROGNE</c:v>
                </c:pt>
                <c:pt idx="5">
                  <c:v>BENFIKARIM</c:v>
                </c:pt>
                <c:pt idx="6">
                  <c:v>AUREAL MADRID </c:v>
                </c:pt>
                <c:pt idx="7">
                  <c:v>WEBER BREME</c:v>
                </c:pt>
                <c:pt idx="8">
                  <c:v>OLIVIERIKOS PIREA</c:v>
                </c:pt>
                <c:pt idx="9">
                  <c:v>AJEANNE AMSTERDAM</c:v>
                </c:pt>
                <c:pt idx="10">
                  <c:v>CSKA MOUSSCA</c:v>
                </c:pt>
                <c:pt idx="11">
                  <c:v>MASSARDASARAY</c:v>
                </c:pt>
              </c:strCache>
            </c:strRef>
          </c:cat>
          <c:val>
            <c:numRef>
              <c:f>'101220'!$AR$2:$AR$13</c:f>
              <c:numCache>
                <c:formatCode>General</c:formatCode>
                <c:ptCount val="12"/>
                <c:pt idx="0">
                  <c:v>61</c:v>
                </c:pt>
                <c:pt idx="1">
                  <c:v>58</c:v>
                </c:pt>
                <c:pt idx="2">
                  <c:v>58</c:v>
                </c:pt>
                <c:pt idx="3">
                  <c:v>57</c:v>
                </c:pt>
                <c:pt idx="4">
                  <c:v>57</c:v>
                </c:pt>
                <c:pt idx="5">
                  <c:v>55</c:v>
                </c:pt>
                <c:pt idx="6">
                  <c:v>55</c:v>
                </c:pt>
                <c:pt idx="7">
                  <c:v>57</c:v>
                </c:pt>
                <c:pt idx="8">
                  <c:v>53</c:v>
                </c:pt>
                <c:pt idx="9">
                  <c:v>52</c:v>
                </c:pt>
                <c:pt idx="10">
                  <c:v>50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3-4A9F-ADDF-5496E42A16F6}"/>
            </c:ext>
          </c:extLst>
        </c:ser>
        <c:ser>
          <c:idx val="2"/>
          <c:order val="2"/>
          <c:tx>
            <c:strRef>
              <c:f>'101220'!$AS$1</c:f>
              <c:strCache>
                <c:ptCount val="1"/>
                <c:pt idx="0">
                  <c:v>Scores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'101220'!$AP$2:$AP$13</c:f>
              <c:strCache>
                <c:ptCount val="12"/>
                <c:pt idx="0">
                  <c:v>LAMOTHZIO ROMA</c:v>
                </c:pt>
                <c:pt idx="1">
                  <c:v>VILLAREDAL</c:v>
                </c:pt>
                <c:pt idx="2">
                  <c:v>HATEYTICO MADRID</c:v>
                </c:pt>
                <c:pt idx="3">
                  <c:v>MANONCHESTER UNITED</c:v>
                </c:pt>
                <c:pt idx="4">
                  <c:v>DEPORTIVO LA MAUROGNE</c:v>
                </c:pt>
                <c:pt idx="5">
                  <c:v>BENFIKARIM</c:v>
                </c:pt>
                <c:pt idx="6">
                  <c:v>AUREAL MADRID </c:v>
                </c:pt>
                <c:pt idx="7">
                  <c:v>WEBER BREME</c:v>
                </c:pt>
                <c:pt idx="8">
                  <c:v>OLIVIERIKOS PIREA</c:v>
                </c:pt>
                <c:pt idx="9">
                  <c:v>AJEANNE AMSTERDAM</c:v>
                </c:pt>
                <c:pt idx="10">
                  <c:v>CSKA MOUSSCA</c:v>
                </c:pt>
                <c:pt idx="11">
                  <c:v>MASSARDASARAY</c:v>
                </c:pt>
              </c:strCache>
            </c:strRef>
          </c:cat>
          <c:val>
            <c:numRef>
              <c:f>'101220'!$AS$2:$AS$13</c:f>
              <c:numCache>
                <c:formatCode>General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10</c:v>
                </c:pt>
                <c:pt idx="3">
                  <c:v>11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6</c:v>
                </c:pt>
                <c:pt idx="8">
                  <c:v>10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53-4A9F-ADDF-5496E42A1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901463"/>
        <c:axId val="1760966584"/>
      </c:barChart>
      <c:catAx>
        <c:axId val="127901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966584"/>
        <c:crosses val="autoZero"/>
        <c:auto val="1"/>
        <c:lblAlgn val="ctr"/>
        <c:lblOffset val="100"/>
        <c:noMultiLvlLbl val="0"/>
      </c:catAx>
      <c:valAx>
        <c:axId val="176096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01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 par journée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'101220'!$P$2</c:f>
              <c:strCache>
                <c:ptCount val="1"/>
                <c:pt idx="0">
                  <c:v>LAMOTHZIO ROMA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'101220'!$Q$1:$AB$1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'101220'!$Q$2:$AB$2</c:f>
              <c:numCache>
                <c:formatCode>0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18</c:v>
                </c:pt>
                <c:pt idx="3">
                  <c:v>23</c:v>
                </c:pt>
                <c:pt idx="4">
                  <c:v>31</c:v>
                </c:pt>
                <c:pt idx="5">
                  <c:v>38</c:v>
                </c:pt>
                <c:pt idx="6">
                  <c:v>48</c:v>
                </c:pt>
                <c:pt idx="7">
                  <c:v>53</c:v>
                </c:pt>
                <c:pt idx="8">
                  <c:v>55</c:v>
                </c:pt>
                <c:pt idx="9">
                  <c:v>61</c:v>
                </c:pt>
                <c:pt idx="10">
                  <c:v>65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48-4708-AB11-B0518A79CB30}"/>
            </c:ext>
          </c:extLst>
        </c:ser>
        <c:ser>
          <c:idx val="1"/>
          <c:order val="1"/>
          <c:tx>
            <c:strRef>
              <c:f>'101220'!$P$3</c:f>
              <c:strCache>
                <c:ptCount val="1"/>
                <c:pt idx="0">
                  <c:v>BENFIKARIM</c:v>
                </c:pt>
              </c:strCache>
            </c:strRef>
          </c:tx>
          <c:spPr>
            <a:ln w="254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'101220'!$Q$1:$AB$1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'101220'!$Q$3:$AB$3</c:f>
              <c:numCache>
                <c:formatCode>0</c:formatCode>
                <c:ptCount val="12"/>
                <c:pt idx="0">
                  <c:v>6</c:v>
                </c:pt>
                <c:pt idx="1">
                  <c:v>11</c:v>
                </c:pt>
                <c:pt idx="2">
                  <c:v>16</c:v>
                </c:pt>
                <c:pt idx="3">
                  <c:v>24</c:v>
                </c:pt>
                <c:pt idx="4">
                  <c:v>31</c:v>
                </c:pt>
                <c:pt idx="5">
                  <c:v>38</c:v>
                </c:pt>
                <c:pt idx="6">
                  <c:v>44</c:v>
                </c:pt>
                <c:pt idx="7">
                  <c:v>49</c:v>
                </c:pt>
                <c:pt idx="8">
                  <c:v>52</c:v>
                </c:pt>
                <c:pt idx="9">
                  <c:v>56</c:v>
                </c:pt>
                <c:pt idx="10">
                  <c:v>59</c:v>
                </c:pt>
                <c:pt idx="1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8-4708-AB11-B0518A79CB30}"/>
            </c:ext>
          </c:extLst>
        </c:ser>
        <c:ser>
          <c:idx val="2"/>
          <c:order val="2"/>
          <c:tx>
            <c:strRef>
              <c:f>'101220'!$P$4</c:f>
              <c:strCache>
                <c:ptCount val="1"/>
                <c:pt idx="0">
                  <c:v>DEPORTIVO LA MAUROGNE</c:v>
                </c:pt>
              </c:strCache>
            </c:strRef>
          </c:tx>
          <c:spPr>
            <a:ln w="25400" cap="rnd">
              <a:solidFill>
                <a:srgbClr val="A6A6A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'101220'!$Q$1:$AB$1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'101220'!$Q$4:$AB$4</c:f>
              <c:numCache>
                <c:formatCode>0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16</c:v>
                </c:pt>
                <c:pt idx="3">
                  <c:v>26</c:v>
                </c:pt>
                <c:pt idx="4">
                  <c:v>31</c:v>
                </c:pt>
                <c:pt idx="5">
                  <c:v>37</c:v>
                </c:pt>
                <c:pt idx="6">
                  <c:v>46</c:v>
                </c:pt>
                <c:pt idx="7">
                  <c:v>49</c:v>
                </c:pt>
                <c:pt idx="8">
                  <c:v>52</c:v>
                </c:pt>
                <c:pt idx="9">
                  <c:v>57</c:v>
                </c:pt>
                <c:pt idx="10">
                  <c:v>62</c:v>
                </c:pt>
                <c:pt idx="1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48-4708-AB11-B0518A79CB30}"/>
            </c:ext>
          </c:extLst>
        </c:ser>
        <c:ser>
          <c:idx val="3"/>
          <c:order val="3"/>
          <c:tx>
            <c:strRef>
              <c:f>'101220'!$P$5</c:f>
              <c:strCache>
                <c:ptCount val="1"/>
                <c:pt idx="0">
                  <c:v>MANONCHESTER UNITED</c:v>
                </c:pt>
              </c:strCache>
            </c:strRef>
          </c:tx>
          <c:spPr>
            <a:ln w="25400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'101220'!$Q$1:$AB$1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'101220'!$Q$5:$AB$5</c:f>
              <c:numCache>
                <c:formatCode>0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16</c:v>
                </c:pt>
                <c:pt idx="3">
                  <c:v>23</c:v>
                </c:pt>
                <c:pt idx="4">
                  <c:v>30</c:v>
                </c:pt>
                <c:pt idx="5">
                  <c:v>37</c:v>
                </c:pt>
                <c:pt idx="6">
                  <c:v>48</c:v>
                </c:pt>
                <c:pt idx="7">
                  <c:v>52</c:v>
                </c:pt>
                <c:pt idx="8">
                  <c:v>55</c:v>
                </c:pt>
                <c:pt idx="9">
                  <c:v>61</c:v>
                </c:pt>
                <c:pt idx="10">
                  <c:v>65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48-4708-AB11-B0518A79CB30}"/>
            </c:ext>
          </c:extLst>
        </c:ser>
        <c:ser>
          <c:idx val="4"/>
          <c:order val="4"/>
          <c:tx>
            <c:strRef>
              <c:f>'101220'!$P$6</c:f>
              <c:strCache>
                <c:ptCount val="1"/>
                <c:pt idx="0">
                  <c:v>VILLAREDAL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'101220'!$Q$1:$AB$1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'101220'!$Q$6:$AB$6</c:f>
              <c:numCache>
                <c:formatCode>0</c:formatCode>
                <c:ptCount val="12"/>
                <c:pt idx="0">
                  <c:v>4</c:v>
                </c:pt>
                <c:pt idx="1">
                  <c:v>10</c:v>
                </c:pt>
                <c:pt idx="2">
                  <c:v>17</c:v>
                </c:pt>
                <c:pt idx="3">
                  <c:v>23</c:v>
                </c:pt>
                <c:pt idx="4">
                  <c:v>31</c:v>
                </c:pt>
                <c:pt idx="5">
                  <c:v>37</c:v>
                </c:pt>
                <c:pt idx="6">
                  <c:v>45</c:v>
                </c:pt>
                <c:pt idx="7">
                  <c:v>50</c:v>
                </c:pt>
                <c:pt idx="8">
                  <c:v>51</c:v>
                </c:pt>
                <c:pt idx="9">
                  <c:v>57</c:v>
                </c:pt>
                <c:pt idx="10">
                  <c:v>64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48-4708-AB11-B0518A79CB30}"/>
            </c:ext>
          </c:extLst>
        </c:ser>
        <c:ser>
          <c:idx val="5"/>
          <c:order val="5"/>
          <c:tx>
            <c:strRef>
              <c:f>'101220'!$P$7</c:f>
              <c:strCache>
                <c:ptCount val="1"/>
                <c:pt idx="0">
                  <c:v>WEBER BREME</c:v>
                </c:pt>
              </c:strCache>
            </c:strRef>
          </c:tx>
          <c:spPr>
            <a:ln w="2540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'101220'!$Q$1:$AB$1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'101220'!$Q$7:$AB$7</c:f>
              <c:numCache>
                <c:formatCode>0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21</c:v>
                </c:pt>
                <c:pt idx="4">
                  <c:v>27</c:v>
                </c:pt>
                <c:pt idx="5">
                  <c:v>34</c:v>
                </c:pt>
                <c:pt idx="6">
                  <c:v>43</c:v>
                </c:pt>
                <c:pt idx="7">
                  <c:v>46</c:v>
                </c:pt>
                <c:pt idx="8">
                  <c:v>49</c:v>
                </c:pt>
                <c:pt idx="9">
                  <c:v>54</c:v>
                </c:pt>
                <c:pt idx="10">
                  <c:v>58</c:v>
                </c:pt>
                <c:pt idx="1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48-4708-AB11-B0518A79CB30}"/>
            </c:ext>
          </c:extLst>
        </c:ser>
        <c:ser>
          <c:idx val="6"/>
          <c:order val="6"/>
          <c:tx>
            <c:strRef>
              <c:f>'101220'!$P$8</c:f>
              <c:strCache>
                <c:ptCount val="1"/>
                <c:pt idx="0">
                  <c:v>HATEYTICO MADRID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'101220'!$Q$1:$AB$1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'101220'!$Q$8:$AB$8</c:f>
              <c:numCache>
                <c:formatCode>0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34</c:v>
                </c:pt>
                <c:pt idx="6">
                  <c:v>43</c:v>
                </c:pt>
                <c:pt idx="7">
                  <c:v>50</c:v>
                </c:pt>
                <c:pt idx="8">
                  <c:v>52</c:v>
                </c:pt>
                <c:pt idx="9">
                  <c:v>59</c:v>
                </c:pt>
                <c:pt idx="10">
                  <c:v>64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48-4708-AB11-B0518A79CB30}"/>
            </c:ext>
          </c:extLst>
        </c:ser>
        <c:ser>
          <c:idx val="7"/>
          <c:order val="7"/>
          <c:tx>
            <c:strRef>
              <c:f>'101220'!$P$9</c:f>
              <c:strCache>
                <c:ptCount val="1"/>
                <c:pt idx="0">
                  <c:v>OLIVIERIKOS PIREA</c:v>
                </c:pt>
              </c:strCache>
            </c:strRef>
          </c:tx>
          <c:spPr>
            <a:ln w="25400" cap="rnd">
              <a:solidFill>
                <a:srgbClr val="833C0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'101220'!$Q$1:$AB$1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'101220'!$Q$9:$AB$9</c:f>
              <c:numCache>
                <c:formatCode>0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16</c:v>
                </c:pt>
                <c:pt idx="3">
                  <c:v>22</c:v>
                </c:pt>
                <c:pt idx="4">
                  <c:v>29</c:v>
                </c:pt>
                <c:pt idx="5">
                  <c:v>34</c:v>
                </c:pt>
                <c:pt idx="6">
                  <c:v>43</c:v>
                </c:pt>
                <c:pt idx="7">
                  <c:v>48</c:v>
                </c:pt>
                <c:pt idx="8">
                  <c:v>50</c:v>
                </c:pt>
                <c:pt idx="9">
                  <c:v>56</c:v>
                </c:pt>
                <c:pt idx="10">
                  <c:v>60</c:v>
                </c:pt>
                <c:pt idx="1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48-4708-AB11-B0518A79CB30}"/>
            </c:ext>
          </c:extLst>
        </c:ser>
        <c:ser>
          <c:idx val="8"/>
          <c:order val="8"/>
          <c:tx>
            <c:strRef>
              <c:f>'101220'!$P$10</c:f>
              <c:strCache>
                <c:ptCount val="1"/>
                <c:pt idx="0">
                  <c:v>AUREAL MADRID </c:v>
                </c:pt>
              </c:strCache>
            </c:strRef>
          </c:tx>
          <c:spPr>
            <a:ln w="25400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'101220'!$Q$1:$AB$1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'101220'!$Q$10:$AB$10</c:f>
              <c:numCache>
                <c:formatCode>0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14</c:v>
                </c:pt>
                <c:pt idx="3">
                  <c:v>20</c:v>
                </c:pt>
                <c:pt idx="4">
                  <c:v>26</c:v>
                </c:pt>
                <c:pt idx="5">
                  <c:v>31</c:v>
                </c:pt>
                <c:pt idx="6">
                  <c:v>38</c:v>
                </c:pt>
                <c:pt idx="7">
                  <c:v>44</c:v>
                </c:pt>
                <c:pt idx="8">
                  <c:v>49</c:v>
                </c:pt>
                <c:pt idx="9">
                  <c:v>54</c:v>
                </c:pt>
                <c:pt idx="10">
                  <c:v>58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48-4708-AB11-B0518A79CB30}"/>
            </c:ext>
          </c:extLst>
        </c:ser>
        <c:ser>
          <c:idx val="9"/>
          <c:order val="9"/>
          <c:tx>
            <c:strRef>
              <c:f>'101220'!$P$11</c:f>
              <c:strCache>
                <c:ptCount val="1"/>
                <c:pt idx="0">
                  <c:v>MASSARDASARAY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'101220'!$Q$1:$AB$1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'101220'!$Q$11:$AB$11</c:f>
              <c:numCache>
                <c:formatCode>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17</c:v>
                </c:pt>
                <c:pt idx="4">
                  <c:v>24</c:v>
                </c:pt>
                <c:pt idx="5">
                  <c:v>29</c:v>
                </c:pt>
                <c:pt idx="6">
                  <c:v>38</c:v>
                </c:pt>
                <c:pt idx="7">
                  <c:v>43</c:v>
                </c:pt>
                <c:pt idx="8">
                  <c:v>47</c:v>
                </c:pt>
                <c:pt idx="9">
                  <c:v>49</c:v>
                </c:pt>
                <c:pt idx="10">
                  <c:v>54</c:v>
                </c:pt>
                <c:pt idx="1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48-4708-AB11-B0518A79CB30}"/>
            </c:ext>
          </c:extLst>
        </c:ser>
        <c:ser>
          <c:idx val="10"/>
          <c:order val="10"/>
          <c:tx>
            <c:strRef>
              <c:f>'101220'!$P$12</c:f>
              <c:strCache>
                <c:ptCount val="1"/>
                <c:pt idx="0">
                  <c:v>AJEANNE AMSTERDAM</c:v>
                </c:pt>
              </c:strCache>
            </c:strRef>
          </c:tx>
          <c:spPr>
            <a:ln w="25400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'101220'!$Q$1:$AB$1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'101220'!$Q$12:$AB$12</c:f>
              <c:numCache>
                <c:formatCode>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13</c:v>
                </c:pt>
                <c:pt idx="3">
                  <c:v>18</c:v>
                </c:pt>
                <c:pt idx="4">
                  <c:v>25</c:v>
                </c:pt>
                <c:pt idx="5">
                  <c:v>29</c:v>
                </c:pt>
                <c:pt idx="6">
                  <c:v>35</c:v>
                </c:pt>
                <c:pt idx="7">
                  <c:v>39</c:v>
                </c:pt>
                <c:pt idx="8">
                  <c:v>42</c:v>
                </c:pt>
                <c:pt idx="9">
                  <c:v>50</c:v>
                </c:pt>
                <c:pt idx="10">
                  <c:v>54</c:v>
                </c:pt>
                <c:pt idx="11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48-4708-AB11-B0518A79CB30}"/>
            </c:ext>
          </c:extLst>
        </c:ser>
        <c:ser>
          <c:idx val="11"/>
          <c:order val="11"/>
          <c:tx>
            <c:strRef>
              <c:f>'101220'!$P$13</c:f>
              <c:strCache>
                <c:ptCount val="1"/>
                <c:pt idx="0">
                  <c:v>CSKA MOUSSCA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'101220'!$Q$1:$AB$1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  <c:pt idx="6">
                  <c:v>4A</c:v>
                </c:pt>
                <c:pt idx="7">
                  <c:v>4B</c:v>
                </c:pt>
                <c:pt idx="8">
                  <c:v>5A</c:v>
                </c:pt>
                <c:pt idx="9">
                  <c:v>5B</c:v>
                </c:pt>
                <c:pt idx="10">
                  <c:v>6A</c:v>
                </c:pt>
                <c:pt idx="11">
                  <c:v>6B</c:v>
                </c:pt>
              </c:strCache>
            </c:strRef>
          </c:cat>
          <c:val>
            <c:numRef>
              <c:f>'101220'!$Q$13:$AB$13</c:f>
              <c:numCache>
                <c:formatCode>0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12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32</c:v>
                </c:pt>
                <c:pt idx="7">
                  <c:v>35</c:v>
                </c:pt>
                <c:pt idx="8">
                  <c:v>41</c:v>
                </c:pt>
                <c:pt idx="9">
                  <c:v>48</c:v>
                </c:pt>
                <c:pt idx="10">
                  <c:v>52</c:v>
                </c:pt>
                <c:pt idx="1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648-4708-AB11-B0518A79C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634087"/>
        <c:axId val="197072392"/>
      </c:lineChart>
      <c:catAx>
        <c:axId val="861634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72392"/>
        <c:crosses val="autoZero"/>
        <c:auto val="1"/>
        <c:lblAlgn val="ctr"/>
        <c:lblOffset val="100"/>
        <c:noMultiLvlLbl val="0"/>
      </c:catAx>
      <c:valAx>
        <c:axId val="197072392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634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15</xdr:row>
      <xdr:rowOff>180975</xdr:rowOff>
    </xdr:from>
    <xdr:to>
      <xdr:col>35</xdr:col>
      <xdr:colOff>180975</xdr:colOff>
      <xdr:row>46</xdr:row>
      <xdr:rowOff>85725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id="{0680B9D2-F3CD-4716-AF7F-1A42B62A6D81}"/>
            </a:ext>
            <a:ext uri="{147F2762-F138-4A5C-976F-8EAC2B608ADB}">
              <a16:predDERef xmlns:a16="http://schemas.microsoft.com/office/drawing/2014/main" pred="{693636E8-3A53-478E-9607-E59803D35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180975</xdr:colOff>
      <xdr:row>15</xdr:row>
      <xdr:rowOff>161925</xdr:rowOff>
    </xdr:from>
    <xdr:to>
      <xdr:col>48</xdr:col>
      <xdr:colOff>219075</xdr:colOff>
      <xdr:row>46</xdr:row>
      <xdr:rowOff>57150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ACFBB58-F72B-44FA-9070-9CD6FB3D6CA7}"/>
            </a:ext>
            <a:ext uri="{147F2762-F138-4A5C-976F-8EAC2B608ADB}">
              <a16:predDERef xmlns:a16="http://schemas.microsoft.com/office/drawing/2014/main" pred="{0680B9D2-F3CD-4716-AF7F-1A42B62A6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16</xdr:row>
      <xdr:rowOff>9525</xdr:rowOff>
    </xdr:from>
    <xdr:to>
      <xdr:col>14</xdr:col>
      <xdr:colOff>190500</xdr:colOff>
      <xdr:row>46</xdr:row>
      <xdr:rowOff>104775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6A3D027-3A5E-483B-89CB-5FB926D9F3C3}"/>
            </a:ext>
            <a:ext uri="{147F2762-F138-4A5C-976F-8EAC2B608ADB}">
              <a16:predDERef xmlns:a16="http://schemas.microsoft.com/office/drawing/2014/main" pred="{FACFBB58-F72B-44FA-9070-9CD6FB3D6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F4EA8-0DE1-4543-AC68-0168FF2C4F25}">
  <dimension ref="A1:DG89"/>
  <sheetViews>
    <sheetView tabSelected="1" workbookViewId="0">
      <selection activeCell="P1" sqref="P1:AV1"/>
    </sheetView>
  </sheetViews>
  <sheetFormatPr defaultColWidth="9.140625" defaultRowHeight="15"/>
  <cols>
    <col min="1" max="1" width="24.7109375" customWidth="1"/>
    <col min="7" max="7" width="9.140625" bestFit="1" customWidth="1"/>
    <col min="8" max="13" width="9.140625" customWidth="1"/>
    <col min="14" max="14" width="9.140625" bestFit="1" customWidth="1"/>
    <col min="15" max="15" width="8" customWidth="1"/>
    <col min="16" max="16" width="26.7109375" customWidth="1"/>
    <col min="17" max="28" width="3.7109375" customWidth="1"/>
    <col min="29" max="29" width="26.7109375" customWidth="1"/>
    <col min="30" max="41" width="3.7109375" customWidth="1"/>
    <col min="42" max="42" width="26.7109375" customWidth="1"/>
    <col min="43" max="45" width="11.7109375" customWidth="1"/>
  </cols>
  <sheetData>
    <row r="1" spans="1:111">
      <c r="A1" s="4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8" t="s">
        <v>14</v>
      </c>
      <c r="P1" s="9" t="s">
        <v>15</v>
      </c>
      <c r="Q1" s="10" t="s">
        <v>1</v>
      </c>
      <c r="R1" s="10" t="s">
        <v>2</v>
      </c>
      <c r="S1" s="10" t="s">
        <v>3</v>
      </c>
      <c r="T1" s="10" t="s">
        <v>4</v>
      </c>
      <c r="U1" s="10" t="s">
        <v>5</v>
      </c>
      <c r="V1" s="10" t="s">
        <v>6</v>
      </c>
      <c r="W1" s="10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9" t="s">
        <v>16</v>
      </c>
      <c r="AD1" s="17" t="s">
        <v>1</v>
      </c>
      <c r="AE1" s="17" t="s">
        <v>2</v>
      </c>
      <c r="AF1" s="17" t="s">
        <v>3</v>
      </c>
      <c r="AG1" s="17" t="s">
        <v>4</v>
      </c>
      <c r="AH1" s="17" t="s">
        <v>5</v>
      </c>
      <c r="AI1" s="17" t="s">
        <v>6</v>
      </c>
      <c r="AJ1" s="17" t="s">
        <v>7</v>
      </c>
      <c r="AK1" s="17" t="s">
        <v>8</v>
      </c>
      <c r="AL1" s="17" t="s">
        <v>9</v>
      </c>
      <c r="AM1" s="17" t="s">
        <v>10</v>
      </c>
      <c r="AN1" s="17" t="s">
        <v>11</v>
      </c>
      <c r="AO1" s="17" t="s">
        <v>12</v>
      </c>
      <c r="AP1" s="32" t="s">
        <v>17</v>
      </c>
      <c r="AQ1" s="33" t="s">
        <v>13</v>
      </c>
      <c r="AR1" s="33" t="s">
        <v>18</v>
      </c>
      <c r="AS1" s="33" t="s">
        <v>19</v>
      </c>
      <c r="AT1" s="33" t="s">
        <v>20</v>
      </c>
      <c r="AU1" s="33" t="s">
        <v>21</v>
      </c>
      <c r="AV1" s="33" t="s">
        <v>22</v>
      </c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</row>
    <row r="2" spans="1:111">
      <c r="A2" s="5" t="s">
        <v>23</v>
      </c>
      <c r="B2" s="2">
        <v>5</v>
      </c>
      <c r="C2" s="2">
        <v>5</v>
      </c>
      <c r="D2" s="2">
        <v>8</v>
      </c>
      <c r="E2" s="2">
        <v>5</v>
      </c>
      <c r="F2" s="2">
        <v>8</v>
      </c>
      <c r="G2" s="2">
        <v>7</v>
      </c>
      <c r="H2" s="40">
        <v>10</v>
      </c>
      <c r="I2" s="40">
        <v>5</v>
      </c>
      <c r="J2" s="40">
        <v>2</v>
      </c>
      <c r="K2" s="40">
        <v>6</v>
      </c>
      <c r="L2" s="40">
        <v>4</v>
      </c>
      <c r="M2" s="40">
        <v>5</v>
      </c>
      <c r="N2" s="3">
        <f>B2+C2+D2+E2+F2+G2+H2+I2+J2+K2+L2+M2</f>
        <v>70</v>
      </c>
      <c r="O2" s="1">
        <f>N2/12</f>
        <v>5.833333333333333</v>
      </c>
      <c r="P2" s="11" t="s">
        <v>23</v>
      </c>
      <c r="Q2" s="12">
        <v>5</v>
      </c>
      <c r="R2" s="13">
        <f>B2+C2</f>
        <v>10</v>
      </c>
      <c r="S2" s="13">
        <f>B2+C2+D2</f>
        <v>18</v>
      </c>
      <c r="T2" s="13">
        <f>B2+C2+D2+E2</f>
        <v>23</v>
      </c>
      <c r="U2" s="13">
        <f>B2+C2+D2+E2+F2</f>
        <v>31</v>
      </c>
      <c r="V2" s="14">
        <f>B2+C2+D2+E2+F2+G2</f>
        <v>38</v>
      </c>
      <c r="W2" s="14">
        <f>B2+C2+D2+E2+F2+G2+H2</f>
        <v>48</v>
      </c>
      <c r="X2" s="46">
        <v>53</v>
      </c>
      <c r="Y2" s="46">
        <v>55</v>
      </c>
      <c r="Z2" s="46">
        <v>61</v>
      </c>
      <c r="AA2" s="46">
        <v>65</v>
      </c>
      <c r="AB2" s="15">
        <v>70</v>
      </c>
      <c r="AC2" s="16" t="s">
        <v>23</v>
      </c>
      <c r="AD2" s="23">
        <v>3</v>
      </c>
      <c r="AE2" s="24">
        <v>2</v>
      </c>
      <c r="AF2" s="24">
        <v>1</v>
      </c>
      <c r="AG2" s="24">
        <v>4</v>
      </c>
      <c r="AH2" s="24">
        <v>2</v>
      </c>
      <c r="AI2" s="25">
        <v>1</v>
      </c>
      <c r="AJ2" s="45">
        <v>1</v>
      </c>
      <c r="AK2" s="45">
        <v>1</v>
      </c>
      <c r="AL2" s="45">
        <v>1</v>
      </c>
      <c r="AM2" s="45">
        <v>1</v>
      </c>
      <c r="AN2" s="45">
        <v>1</v>
      </c>
      <c r="AO2" s="26">
        <v>1</v>
      </c>
      <c r="AP2" s="35" t="s">
        <v>23</v>
      </c>
      <c r="AQ2" s="41">
        <f>AR2+AS2</f>
        <v>70</v>
      </c>
      <c r="AR2" s="36">
        <v>61</v>
      </c>
      <c r="AS2" s="36">
        <v>9</v>
      </c>
      <c r="AT2" s="44">
        <f>AR2*100/AQ2</f>
        <v>87.142857142857139</v>
      </c>
      <c r="AU2" s="44">
        <f>AS2*100/AQ2</f>
        <v>12.857142857142858</v>
      </c>
      <c r="AV2" s="43">
        <f>AQ2+AT2/100</f>
        <v>70.871428571428567</v>
      </c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</row>
    <row r="3" spans="1:111">
      <c r="A3" s="5" t="s">
        <v>24</v>
      </c>
      <c r="B3" s="2">
        <v>6</v>
      </c>
      <c r="C3" s="2">
        <v>5</v>
      </c>
      <c r="D3" s="2">
        <v>5</v>
      </c>
      <c r="E3" s="2">
        <v>8</v>
      </c>
      <c r="F3" s="2">
        <v>7</v>
      </c>
      <c r="G3" s="2">
        <v>7</v>
      </c>
      <c r="H3" s="40">
        <v>6</v>
      </c>
      <c r="I3" s="40">
        <v>5</v>
      </c>
      <c r="J3" s="40">
        <v>3</v>
      </c>
      <c r="K3" s="40">
        <v>4</v>
      </c>
      <c r="L3" s="40">
        <v>3</v>
      </c>
      <c r="M3" s="40">
        <v>6</v>
      </c>
      <c r="N3" s="3">
        <f>B3+C3+D3+E3+F3+G3+H3+I3+J3+K3+L3+M3</f>
        <v>65</v>
      </c>
      <c r="O3" s="1">
        <f>N3/12</f>
        <v>5.416666666666667</v>
      </c>
      <c r="P3" s="11" t="s">
        <v>24</v>
      </c>
      <c r="Q3" s="12">
        <v>6</v>
      </c>
      <c r="R3" s="13">
        <f>B3+C3</f>
        <v>11</v>
      </c>
      <c r="S3" s="13">
        <f>B3+C3+D3</f>
        <v>16</v>
      </c>
      <c r="T3" s="13">
        <f>B3+C3+D3+E3</f>
        <v>24</v>
      </c>
      <c r="U3" s="13">
        <f>B3+C3+D3+E3+F3</f>
        <v>31</v>
      </c>
      <c r="V3" s="14">
        <f>B3+C3+D3+E3+F3+G3</f>
        <v>38</v>
      </c>
      <c r="W3" s="14">
        <f>B3+C3+D3+E3+F3+G3+H3</f>
        <v>44</v>
      </c>
      <c r="X3" s="13">
        <v>49</v>
      </c>
      <c r="Y3" s="13">
        <v>52</v>
      </c>
      <c r="Z3" s="13">
        <v>56</v>
      </c>
      <c r="AA3" s="13">
        <v>59</v>
      </c>
      <c r="AB3" s="15">
        <v>65</v>
      </c>
      <c r="AC3" s="16" t="s">
        <v>24</v>
      </c>
      <c r="AD3" s="27">
        <v>1</v>
      </c>
      <c r="AE3" s="28">
        <v>1</v>
      </c>
      <c r="AF3" s="28">
        <v>4</v>
      </c>
      <c r="AG3" s="28">
        <v>2</v>
      </c>
      <c r="AH3" s="28">
        <v>3</v>
      </c>
      <c r="AI3" s="29">
        <v>2</v>
      </c>
      <c r="AJ3" s="28">
        <v>5</v>
      </c>
      <c r="AK3" s="28">
        <v>6</v>
      </c>
      <c r="AL3" s="28">
        <v>5</v>
      </c>
      <c r="AM3" s="28">
        <v>6</v>
      </c>
      <c r="AN3" s="28">
        <v>7</v>
      </c>
      <c r="AO3" s="48">
        <v>6</v>
      </c>
      <c r="AP3" s="31" t="s">
        <v>25</v>
      </c>
      <c r="AQ3" s="41">
        <f>AR3+AS3</f>
        <v>70</v>
      </c>
      <c r="AR3" s="30">
        <v>58</v>
      </c>
      <c r="AS3" s="30">
        <v>12</v>
      </c>
      <c r="AT3" s="44">
        <f>AR3*100/AQ3</f>
        <v>82.857142857142861</v>
      </c>
      <c r="AU3" s="44">
        <f>AS3*100/AQ3</f>
        <v>17.142857142857142</v>
      </c>
      <c r="AV3" s="43">
        <f>AQ3+AT3/100</f>
        <v>70.828571428571422</v>
      </c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</row>
    <row r="4" spans="1:111">
      <c r="A4" s="5" t="s">
        <v>26</v>
      </c>
      <c r="B4" s="2">
        <v>4</v>
      </c>
      <c r="C4" s="2">
        <v>3</v>
      </c>
      <c r="D4" s="2">
        <v>9</v>
      </c>
      <c r="E4" s="2">
        <v>10</v>
      </c>
      <c r="F4" s="2">
        <v>5</v>
      </c>
      <c r="G4" s="2">
        <v>6</v>
      </c>
      <c r="H4" s="40">
        <v>9</v>
      </c>
      <c r="I4" s="40">
        <v>3</v>
      </c>
      <c r="J4" s="40">
        <v>3</v>
      </c>
      <c r="K4" s="40">
        <v>5</v>
      </c>
      <c r="L4" s="40">
        <v>5</v>
      </c>
      <c r="M4" s="40">
        <v>4</v>
      </c>
      <c r="N4" s="3">
        <f>B4+C4+D4+E4+F4+G4+H4+I4+J4+K4+L4+M4</f>
        <v>66</v>
      </c>
      <c r="O4" s="1">
        <f>N4/12</f>
        <v>5.5</v>
      </c>
      <c r="P4" s="11" t="s">
        <v>26</v>
      </c>
      <c r="Q4" s="12">
        <v>4</v>
      </c>
      <c r="R4" s="13">
        <f>B4+C4</f>
        <v>7</v>
      </c>
      <c r="S4" s="13">
        <f>B4+C4+D4</f>
        <v>16</v>
      </c>
      <c r="T4" s="13">
        <f>B4+C4+D4+E4</f>
        <v>26</v>
      </c>
      <c r="U4" s="13">
        <f>B4+C4+D4+E4+F4</f>
        <v>31</v>
      </c>
      <c r="V4" s="14">
        <f>B4+C4+D4+E4+F4+G4</f>
        <v>37</v>
      </c>
      <c r="W4" s="14">
        <f>B4+C4+D4+E4+F4+G4+H4</f>
        <v>46</v>
      </c>
      <c r="X4" s="13">
        <v>49</v>
      </c>
      <c r="Y4" s="13">
        <v>52</v>
      </c>
      <c r="Z4" s="13">
        <v>57</v>
      </c>
      <c r="AA4" s="13">
        <v>62</v>
      </c>
      <c r="AB4" s="15">
        <v>66</v>
      </c>
      <c r="AC4" s="16" t="s">
        <v>26</v>
      </c>
      <c r="AD4" s="27">
        <v>6</v>
      </c>
      <c r="AE4" s="28">
        <v>12</v>
      </c>
      <c r="AF4" s="28">
        <v>6</v>
      </c>
      <c r="AG4" s="28">
        <v>1</v>
      </c>
      <c r="AH4" s="28">
        <v>1</v>
      </c>
      <c r="AI4" s="29">
        <v>3</v>
      </c>
      <c r="AJ4" s="28">
        <v>3</v>
      </c>
      <c r="AK4" s="28">
        <v>5</v>
      </c>
      <c r="AL4" s="28">
        <v>4</v>
      </c>
      <c r="AM4" s="28">
        <v>4</v>
      </c>
      <c r="AN4" s="28">
        <v>5</v>
      </c>
      <c r="AO4" s="48">
        <v>5</v>
      </c>
      <c r="AP4" s="31" t="s">
        <v>27</v>
      </c>
      <c r="AQ4" s="41">
        <f>AR4+AS4</f>
        <v>68</v>
      </c>
      <c r="AR4" s="30">
        <v>58</v>
      </c>
      <c r="AS4" s="30">
        <v>10</v>
      </c>
      <c r="AT4" s="44">
        <f>AR4*100/AQ4</f>
        <v>85.294117647058826</v>
      </c>
      <c r="AU4" s="44">
        <f>AS4*100/AQ4</f>
        <v>14.705882352941176</v>
      </c>
      <c r="AV4" s="43">
        <f>AQ4+AT4/100</f>
        <v>68.852941176470594</v>
      </c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</row>
    <row r="5" spans="1:111">
      <c r="A5" s="5" t="s">
        <v>28</v>
      </c>
      <c r="B5" s="2">
        <v>6</v>
      </c>
      <c r="C5" s="2">
        <v>4</v>
      </c>
      <c r="D5" s="2">
        <v>6</v>
      </c>
      <c r="E5" s="2">
        <v>7</v>
      </c>
      <c r="F5" s="2">
        <v>7</v>
      </c>
      <c r="G5" s="2">
        <v>7</v>
      </c>
      <c r="H5" s="40">
        <v>11</v>
      </c>
      <c r="I5" s="40">
        <v>4</v>
      </c>
      <c r="J5" s="40">
        <v>3</v>
      </c>
      <c r="K5" s="40">
        <v>6</v>
      </c>
      <c r="L5" s="40">
        <v>4</v>
      </c>
      <c r="M5" s="40">
        <v>3</v>
      </c>
      <c r="N5" s="3">
        <f>B5+C5+D5+E5+F5+G5+H5+I5+J5+K5+L5+M5</f>
        <v>68</v>
      </c>
      <c r="O5" s="1">
        <f>N5/12</f>
        <v>5.666666666666667</v>
      </c>
      <c r="P5" s="11" t="s">
        <v>28</v>
      </c>
      <c r="Q5" s="12">
        <v>6</v>
      </c>
      <c r="R5" s="13">
        <f>B5+C5</f>
        <v>10</v>
      </c>
      <c r="S5" s="13">
        <f>B5+C5+D5</f>
        <v>16</v>
      </c>
      <c r="T5" s="13">
        <f>B5+C5+D5+E5</f>
        <v>23</v>
      </c>
      <c r="U5" s="13">
        <f>B5+C5+D5+E5+F5</f>
        <v>30</v>
      </c>
      <c r="V5" s="14">
        <f>B5+C5+D5+E5+F5+G5</f>
        <v>37</v>
      </c>
      <c r="W5" s="14">
        <f>B5+C5+D5+E5+F5+G5+H5</f>
        <v>48</v>
      </c>
      <c r="X5" s="13">
        <v>52</v>
      </c>
      <c r="Y5" s="13">
        <v>55</v>
      </c>
      <c r="Z5" s="13">
        <v>61</v>
      </c>
      <c r="AA5" s="13">
        <v>65</v>
      </c>
      <c r="AB5" s="15">
        <v>68</v>
      </c>
      <c r="AC5" s="16" t="s">
        <v>28</v>
      </c>
      <c r="AD5" s="27">
        <v>1</v>
      </c>
      <c r="AE5" s="28">
        <v>3</v>
      </c>
      <c r="AF5" s="28">
        <v>3</v>
      </c>
      <c r="AG5" s="28">
        <v>3</v>
      </c>
      <c r="AH5" s="28">
        <v>5</v>
      </c>
      <c r="AI5" s="29">
        <v>4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48">
        <v>4</v>
      </c>
      <c r="AP5" s="31" t="s">
        <v>28</v>
      </c>
      <c r="AQ5" s="41">
        <f>AR5+AS5</f>
        <v>68</v>
      </c>
      <c r="AR5" s="30">
        <v>57</v>
      </c>
      <c r="AS5" s="30">
        <v>11</v>
      </c>
      <c r="AT5" s="44">
        <f>AR5*100/AQ5</f>
        <v>83.82352941176471</v>
      </c>
      <c r="AU5" s="44">
        <f>AS5*100/AQ5</f>
        <v>16.176470588235293</v>
      </c>
      <c r="AV5" s="43">
        <f>AQ5+AT5/100</f>
        <v>68.838235294117652</v>
      </c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</row>
    <row r="6" spans="1:111">
      <c r="A6" s="5" t="s">
        <v>25</v>
      </c>
      <c r="B6" s="2">
        <v>4</v>
      </c>
      <c r="C6" s="2">
        <v>6</v>
      </c>
      <c r="D6" s="2">
        <v>7</v>
      </c>
      <c r="E6" s="2">
        <v>6</v>
      </c>
      <c r="F6" s="2">
        <v>8</v>
      </c>
      <c r="G6" s="2">
        <v>6</v>
      </c>
      <c r="H6" s="40">
        <v>8</v>
      </c>
      <c r="I6" s="40">
        <v>5</v>
      </c>
      <c r="J6" s="40">
        <v>1</v>
      </c>
      <c r="K6" s="40">
        <v>6</v>
      </c>
      <c r="L6" s="40">
        <v>7</v>
      </c>
      <c r="M6" s="40">
        <v>6</v>
      </c>
      <c r="N6" s="3">
        <f>B6+C6+D6+E6+F6+G6+H6+I6+J6+K6+L6+M6</f>
        <v>70</v>
      </c>
      <c r="O6" s="1">
        <f>N6/12</f>
        <v>5.833333333333333</v>
      </c>
      <c r="P6" s="11" t="s">
        <v>25</v>
      </c>
      <c r="Q6" s="12">
        <v>4</v>
      </c>
      <c r="R6" s="13">
        <f>B6+C6</f>
        <v>10</v>
      </c>
      <c r="S6" s="13">
        <f>B6+C6+D6</f>
        <v>17</v>
      </c>
      <c r="T6" s="13">
        <f>B6+C6+D6+E6</f>
        <v>23</v>
      </c>
      <c r="U6" s="13">
        <f>B6+C6+D6+E6+F6</f>
        <v>31</v>
      </c>
      <c r="V6" s="14">
        <f>B6+C6+D6+E6+F6+G6</f>
        <v>37</v>
      </c>
      <c r="W6" s="14">
        <f>B6+C6+D6+E6+F6+G6+H6</f>
        <v>45</v>
      </c>
      <c r="X6" s="13">
        <v>50</v>
      </c>
      <c r="Y6" s="13">
        <v>51</v>
      </c>
      <c r="Z6" s="13">
        <v>57</v>
      </c>
      <c r="AA6" s="13">
        <v>64</v>
      </c>
      <c r="AB6" s="15">
        <v>70</v>
      </c>
      <c r="AC6" s="16" t="s">
        <v>25</v>
      </c>
      <c r="AD6" s="27">
        <v>7</v>
      </c>
      <c r="AE6" s="28">
        <v>3</v>
      </c>
      <c r="AF6" s="28">
        <v>2</v>
      </c>
      <c r="AG6" s="28">
        <v>5</v>
      </c>
      <c r="AH6" s="28">
        <v>4</v>
      </c>
      <c r="AI6" s="29">
        <v>5</v>
      </c>
      <c r="AJ6" s="28">
        <v>4</v>
      </c>
      <c r="AK6" s="28">
        <v>4</v>
      </c>
      <c r="AL6" s="28">
        <v>6</v>
      </c>
      <c r="AM6" s="28">
        <v>5</v>
      </c>
      <c r="AN6" s="28">
        <v>4</v>
      </c>
      <c r="AO6" s="48">
        <v>2</v>
      </c>
      <c r="AP6" s="31" t="s">
        <v>26</v>
      </c>
      <c r="AQ6" s="41">
        <f>AR6+AS6</f>
        <v>66</v>
      </c>
      <c r="AR6" s="30">
        <v>57</v>
      </c>
      <c r="AS6" s="30">
        <v>9</v>
      </c>
      <c r="AT6" s="44">
        <f>AR6*100/AQ6</f>
        <v>86.36363636363636</v>
      </c>
      <c r="AU6" s="44">
        <f>AS6*100/AQ6</f>
        <v>13.636363636363637</v>
      </c>
      <c r="AV6" s="43">
        <f>AQ6+AT6/100</f>
        <v>66.86363636363636</v>
      </c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</row>
    <row r="7" spans="1:111">
      <c r="A7" s="5" t="s">
        <v>29</v>
      </c>
      <c r="B7" s="2">
        <v>5</v>
      </c>
      <c r="C7" s="2">
        <v>4</v>
      </c>
      <c r="D7" s="2">
        <v>6</v>
      </c>
      <c r="E7" s="2">
        <v>6</v>
      </c>
      <c r="F7" s="2">
        <v>6</v>
      </c>
      <c r="G7" s="2">
        <v>7</v>
      </c>
      <c r="H7" s="40">
        <v>9</v>
      </c>
      <c r="I7" s="40">
        <v>3</v>
      </c>
      <c r="J7" s="40">
        <v>3</v>
      </c>
      <c r="K7" s="40">
        <v>5</v>
      </c>
      <c r="L7" s="40">
        <v>4</v>
      </c>
      <c r="M7" s="40">
        <v>5</v>
      </c>
      <c r="N7" s="3">
        <f>B7+C7+D7+E7+F7+G7+H7+I7+J7+K7+L7+M7</f>
        <v>63</v>
      </c>
      <c r="O7" s="1">
        <f>N7/12</f>
        <v>5.25</v>
      </c>
      <c r="P7" s="11" t="s">
        <v>29</v>
      </c>
      <c r="Q7" s="12">
        <v>5</v>
      </c>
      <c r="R7" s="13">
        <f>B7+C7</f>
        <v>9</v>
      </c>
      <c r="S7" s="13">
        <f>B7+C7+D7</f>
        <v>15</v>
      </c>
      <c r="T7" s="13">
        <f>B7+C7+D7+E7</f>
        <v>21</v>
      </c>
      <c r="U7" s="13">
        <f>B7+C7+D7+E7+F7</f>
        <v>27</v>
      </c>
      <c r="V7" s="14">
        <f>B7+C7+D7+E7+F7+G7</f>
        <v>34</v>
      </c>
      <c r="W7" s="14">
        <f>B7+C7+D7+E7+F7+G7+H7</f>
        <v>43</v>
      </c>
      <c r="X7" s="13">
        <v>46</v>
      </c>
      <c r="Y7" s="13">
        <v>49</v>
      </c>
      <c r="Z7" s="13">
        <v>54</v>
      </c>
      <c r="AA7" s="13">
        <v>58</v>
      </c>
      <c r="AB7" s="15">
        <v>63</v>
      </c>
      <c r="AC7" s="16" t="s">
        <v>29</v>
      </c>
      <c r="AD7" s="27">
        <v>3</v>
      </c>
      <c r="AE7" s="28">
        <v>5</v>
      </c>
      <c r="AF7" s="28">
        <v>7</v>
      </c>
      <c r="AG7" s="28">
        <v>7</v>
      </c>
      <c r="AH7" s="28">
        <v>8</v>
      </c>
      <c r="AI7" s="29">
        <v>6</v>
      </c>
      <c r="AJ7" s="28">
        <v>6</v>
      </c>
      <c r="AK7" s="28">
        <v>8</v>
      </c>
      <c r="AL7" s="28">
        <v>8</v>
      </c>
      <c r="AM7" s="28">
        <v>8</v>
      </c>
      <c r="AN7" s="28">
        <v>8</v>
      </c>
      <c r="AO7" s="48">
        <v>8</v>
      </c>
      <c r="AP7" s="31" t="s">
        <v>24</v>
      </c>
      <c r="AQ7" s="41">
        <f>AR7+AS7</f>
        <v>65</v>
      </c>
      <c r="AR7" s="30">
        <v>55</v>
      </c>
      <c r="AS7" s="30">
        <v>10</v>
      </c>
      <c r="AT7" s="44">
        <f>AR7*100/AQ7</f>
        <v>84.615384615384613</v>
      </c>
      <c r="AU7" s="44">
        <f>AS7*100/AQ7</f>
        <v>15.384615384615385</v>
      </c>
      <c r="AV7" s="43">
        <f>AQ7+AT7/100</f>
        <v>65.84615384615384</v>
      </c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</row>
    <row r="8" spans="1:111">
      <c r="A8" s="5" t="s">
        <v>27</v>
      </c>
      <c r="B8" s="2">
        <v>3</v>
      </c>
      <c r="C8" s="2">
        <v>6</v>
      </c>
      <c r="D8" s="2">
        <v>5</v>
      </c>
      <c r="E8" s="2">
        <v>7</v>
      </c>
      <c r="F8" s="2">
        <v>7</v>
      </c>
      <c r="G8" s="2">
        <v>6</v>
      </c>
      <c r="H8" s="40">
        <v>9</v>
      </c>
      <c r="I8" s="40">
        <v>7</v>
      </c>
      <c r="J8" s="40">
        <v>2</v>
      </c>
      <c r="K8" s="40">
        <v>7</v>
      </c>
      <c r="L8" s="40">
        <v>5</v>
      </c>
      <c r="M8" s="40">
        <v>4</v>
      </c>
      <c r="N8" s="3">
        <f>B8+C8+D8+E8+F8+G8+H8+I8+J8+K8+L8+M8</f>
        <v>68</v>
      </c>
      <c r="O8" s="1">
        <f>N8/12</f>
        <v>5.666666666666667</v>
      </c>
      <c r="P8" s="11" t="s">
        <v>27</v>
      </c>
      <c r="Q8" s="12">
        <v>3</v>
      </c>
      <c r="R8" s="13">
        <f>B8+C8</f>
        <v>9</v>
      </c>
      <c r="S8" s="13">
        <f>B8+C8+D8</f>
        <v>14</v>
      </c>
      <c r="T8" s="13">
        <f>B8+C8+D8+E8</f>
        <v>21</v>
      </c>
      <c r="U8" s="13">
        <f>B8+C8+D8+E8+F8</f>
        <v>28</v>
      </c>
      <c r="V8" s="14">
        <f>B8+C8+D8+E8+F8+G8</f>
        <v>34</v>
      </c>
      <c r="W8" s="14">
        <f>B8+C8+D8+E8+F8+G8+H8</f>
        <v>43</v>
      </c>
      <c r="X8" s="13">
        <v>50</v>
      </c>
      <c r="Y8" s="13">
        <v>52</v>
      </c>
      <c r="Z8" s="13">
        <v>59</v>
      </c>
      <c r="AA8" s="13">
        <v>64</v>
      </c>
      <c r="AB8" s="15">
        <v>68</v>
      </c>
      <c r="AC8" s="16" t="s">
        <v>27</v>
      </c>
      <c r="AD8" s="27">
        <v>12</v>
      </c>
      <c r="AE8" s="28">
        <v>5</v>
      </c>
      <c r="AF8" s="28">
        <v>8</v>
      </c>
      <c r="AG8" s="28">
        <v>8</v>
      </c>
      <c r="AH8" s="28">
        <v>7</v>
      </c>
      <c r="AI8" s="29">
        <v>7</v>
      </c>
      <c r="AJ8" s="28">
        <v>6</v>
      </c>
      <c r="AK8" s="28">
        <v>3</v>
      </c>
      <c r="AL8" s="28">
        <v>3</v>
      </c>
      <c r="AM8" s="28">
        <v>3</v>
      </c>
      <c r="AN8" s="28">
        <v>3</v>
      </c>
      <c r="AO8" s="48">
        <v>3</v>
      </c>
      <c r="AP8" s="31" t="s">
        <v>30</v>
      </c>
      <c r="AQ8" s="41">
        <f>AR8+AS8</f>
        <v>64</v>
      </c>
      <c r="AR8" s="30">
        <v>55</v>
      </c>
      <c r="AS8" s="30">
        <v>9</v>
      </c>
      <c r="AT8" s="44">
        <f>AR8*100/AQ8</f>
        <v>85.9375</v>
      </c>
      <c r="AU8" s="44">
        <f>AS8*100/AQ8</f>
        <v>14.0625</v>
      </c>
      <c r="AV8" s="43">
        <f>AQ8+AT8/100</f>
        <v>64.859375</v>
      </c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</row>
    <row r="9" spans="1:111">
      <c r="A9" s="5" t="s">
        <v>31</v>
      </c>
      <c r="B9" s="2">
        <v>5</v>
      </c>
      <c r="C9" s="2">
        <v>4</v>
      </c>
      <c r="D9" s="2">
        <v>7</v>
      </c>
      <c r="E9" s="2">
        <v>6</v>
      </c>
      <c r="F9" s="2">
        <v>7</v>
      </c>
      <c r="G9" s="2">
        <v>5</v>
      </c>
      <c r="H9" s="40">
        <v>9</v>
      </c>
      <c r="I9" s="40">
        <v>5</v>
      </c>
      <c r="J9" s="40">
        <v>2</v>
      </c>
      <c r="K9" s="40">
        <v>6</v>
      </c>
      <c r="L9" s="40">
        <v>4</v>
      </c>
      <c r="M9" s="40">
        <v>3</v>
      </c>
      <c r="N9" s="3">
        <f>B9+C9+D9+E9+F9+G9+H9+I9+J9+K9+L9+M9</f>
        <v>63</v>
      </c>
      <c r="O9" s="1">
        <f>N9/12</f>
        <v>5.25</v>
      </c>
      <c r="P9" s="11" t="s">
        <v>31</v>
      </c>
      <c r="Q9" s="12">
        <v>5</v>
      </c>
      <c r="R9" s="13">
        <f>B9+C9</f>
        <v>9</v>
      </c>
      <c r="S9" s="13">
        <f>B9+C9+D9</f>
        <v>16</v>
      </c>
      <c r="T9" s="13">
        <f>B9+C9+D9+E9</f>
        <v>22</v>
      </c>
      <c r="U9" s="13">
        <f>B9+C9+D9+E9+F9</f>
        <v>29</v>
      </c>
      <c r="V9" s="14">
        <f>B9+C9+D9+E9+F9+G9</f>
        <v>34</v>
      </c>
      <c r="W9" s="14">
        <f>B9+C9+D9+E9+F9+G9+H9</f>
        <v>43</v>
      </c>
      <c r="X9" s="13">
        <v>48</v>
      </c>
      <c r="Y9" s="13">
        <v>50</v>
      </c>
      <c r="Z9" s="13">
        <v>56</v>
      </c>
      <c r="AA9" s="13">
        <v>60</v>
      </c>
      <c r="AB9" s="15">
        <v>63</v>
      </c>
      <c r="AC9" s="16" t="s">
        <v>31</v>
      </c>
      <c r="AD9" s="27">
        <v>3</v>
      </c>
      <c r="AE9" s="28">
        <v>5</v>
      </c>
      <c r="AF9" s="28">
        <v>4</v>
      </c>
      <c r="AG9" s="28">
        <v>6</v>
      </c>
      <c r="AH9" s="28">
        <v>6</v>
      </c>
      <c r="AI9" s="29">
        <v>8</v>
      </c>
      <c r="AJ9" s="28">
        <v>8</v>
      </c>
      <c r="AK9" s="28">
        <v>7</v>
      </c>
      <c r="AL9" s="28">
        <v>7</v>
      </c>
      <c r="AM9" s="28">
        <v>7</v>
      </c>
      <c r="AN9" s="28">
        <v>6</v>
      </c>
      <c r="AO9" s="48">
        <v>9</v>
      </c>
      <c r="AP9" s="31" t="s">
        <v>29</v>
      </c>
      <c r="AQ9" s="41">
        <f>AR9+AS9</f>
        <v>63</v>
      </c>
      <c r="AR9" s="30">
        <v>57</v>
      </c>
      <c r="AS9" s="30">
        <v>6</v>
      </c>
      <c r="AT9" s="44">
        <f>AR9*100/AQ9</f>
        <v>90.476190476190482</v>
      </c>
      <c r="AU9" s="44">
        <f>AS9*100/AQ9</f>
        <v>9.5238095238095237</v>
      </c>
      <c r="AV9" s="43">
        <f>AQ9+AT9/100</f>
        <v>63.904761904761905</v>
      </c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</row>
    <row r="10" spans="1:111">
      <c r="A10" s="5" t="s">
        <v>30</v>
      </c>
      <c r="B10" s="2">
        <v>3</v>
      </c>
      <c r="C10" s="2">
        <v>5</v>
      </c>
      <c r="D10" s="2">
        <v>6</v>
      </c>
      <c r="E10" s="2">
        <v>6</v>
      </c>
      <c r="F10" s="2">
        <v>6</v>
      </c>
      <c r="G10" s="2">
        <v>5</v>
      </c>
      <c r="H10" s="40">
        <v>7</v>
      </c>
      <c r="I10" s="40">
        <v>6</v>
      </c>
      <c r="J10" s="40">
        <v>5</v>
      </c>
      <c r="K10" s="40">
        <v>5</v>
      </c>
      <c r="L10" s="40">
        <v>4</v>
      </c>
      <c r="M10" s="40">
        <v>6</v>
      </c>
      <c r="N10" s="3">
        <f>B10+C10+D10+E10+F10+G10+H10+I10+J10+K10+L10+M10</f>
        <v>64</v>
      </c>
      <c r="O10" s="1">
        <f>N10/12</f>
        <v>5.333333333333333</v>
      </c>
      <c r="P10" s="11" t="s">
        <v>30</v>
      </c>
      <c r="Q10" s="12">
        <v>3</v>
      </c>
      <c r="R10" s="13">
        <f>B10+C10</f>
        <v>8</v>
      </c>
      <c r="S10" s="13">
        <f>B10+C10+D10</f>
        <v>14</v>
      </c>
      <c r="T10" s="13">
        <f>B10+C10+D10+E10</f>
        <v>20</v>
      </c>
      <c r="U10" s="13">
        <f>B10+C10+D10+E10+F10</f>
        <v>26</v>
      </c>
      <c r="V10" s="14">
        <f>B10+C10+D10+E10+F10+G10</f>
        <v>31</v>
      </c>
      <c r="W10" s="14">
        <f>B10+C10+D10+E10+F10+G10+H10</f>
        <v>38</v>
      </c>
      <c r="X10" s="13">
        <v>44</v>
      </c>
      <c r="Y10" s="13">
        <v>49</v>
      </c>
      <c r="Z10" s="13">
        <v>54</v>
      </c>
      <c r="AA10" s="13">
        <v>58</v>
      </c>
      <c r="AB10" s="15">
        <v>64</v>
      </c>
      <c r="AC10" s="16" t="s">
        <v>30</v>
      </c>
      <c r="AD10" s="27">
        <v>12</v>
      </c>
      <c r="AE10" s="28">
        <v>8</v>
      </c>
      <c r="AF10" s="28">
        <v>8</v>
      </c>
      <c r="AG10" s="28">
        <v>9</v>
      </c>
      <c r="AH10" s="28">
        <v>9</v>
      </c>
      <c r="AI10" s="29">
        <v>9</v>
      </c>
      <c r="AJ10" s="28">
        <v>9</v>
      </c>
      <c r="AK10" s="28">
        <v>9</v>
      </c>
      <c r="AL10" s="28">
        <v>8</v>
      </c>
      <c r="AM10" s="28">
        <v>9</v>
      </c>
      <c r="AN10" s="28">
        <v>9</v>
      </c>
      <c r="AO10" s="48">
        <v>7</v>
      </c>
      <c r="AP10" s="31" t="s">
        <v>31</v>
      </c>
      <c r="AQ10" s="41">
        <f>AR10+AS10</f>
        <v>63</v>
      </c>
      <c r="AR10" s="30">
        <v>53</v>
      </c>
      <c r="AS10" s="30">
        <v>10</v>
      </c>
      <c r="AT10" s="44">
        <f>AR10*100/AQ10</f>
        <v>84.126984126984127</v>
      </c>
      <c r="AU10" s="44">
        <f>AS10*100/AQ10</f>
        <v>15.873015873015873</v>
      </c>
      <c r="AV10" s="43">
        <f>AQ10+AT10/100</f>
        <v>63.841269841269842</v>
      </c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</row>
    <row r="11" spans="1:111">
      <c r="A11" s="5" t="s">
        <v>32</v>
      </c>
      <c r="B11" s="2">
        <v>4</v>
      </c>
      <c r="C11" s="2">
        <v>4</v>
      </c>
      <c r="D11" s="2">
        <v>4</v>
      </c>
      <c r="E11" s="2">
        <v>5</v>
      </c>
      <c r="F11" s="2">
        <v>7</v>
      </c>
      <c r="G11" s="2">
        <v>5</v>
      </c>
      <c r="H11" s="40">
        <v>9</v>
      </c>
      <c r="I11" s="40">
        <v>5</v>
      </c>
      <c r="J11" s="40">
        <v>4</v>
      </c>
      <c r="K11" s="40">
        <v>2</v>
      </c>
      <c r="L11" s="40">
        <v>5</v>
      </c>
      <c r="M11" s="40">
        <v>3</v>
      </c>
      <c r="N11" s="3">
        <f>B11+C11+D11+E11+F11+G11+H11+I11+J11+K11+L11+M11</f>
        <v>57</v>
      </c>
      <c r="O11" s="1">
        <f>N11/12</f>
        <v>4.75</v>
      </c>
      <c r="P11" s="11" t="s">
        <v>32</v>
      </c>
      <c r="Q11" s="12">
        <v>4</v>
      </c>
      <c r="R11" s="13">
        <f>B11+C11</f>
        <v>8</v>
      </c>
      <c r="S11" s="13">
        <f>B11+C11+D11</f>
        <v>12</v>
      </c>
      <c r="T11" s="13">
        <f>B11+C11+D11+E11</f>
        <v>17</v>
      </c>
      <c r="U11" s="13">
        <f>B11+C11+D11+E11+F11</f>
        <v>24</v>
      </c>
      <c r="V11" s="14">
        <f>B11+C11+D11+E11+F11+G11</f>
        <v>29</v>
      </c>
      <c r="W11" s="14">
        <f>B11+C11+D11+E11+F11+G11+H11</f>
        <v>38</v>
      </c>
      <c r="X11" s="13">
        <v>43</v>
      </c>
      <c r="Y11" s="13">
        <v>47</v>
      </c>
      <c r="Z11" s="13">
        <v>49</v>
      </c>
      <c r="AA11" s="13">
        <v>54</v>
      </c>
      <c r="AB11" s="15">
        <v>57</v>
      </c>
      <c r="AC11" s="16" t="s">
        <v>32</v>
      </c>
      <c r="AD11" s="27">
        <v>7</v>
      </c>
      <c r="AE11" s="28">
        <v>8</v>
      </c>
      <c r="AF11" s="28">
        <v>11</v>
      </c>
      <c r="AG11" s="28">
        <v>11</v>
      </c>
      <c r="AH11" s="28">
        <v>11</v>
      </c>
      <c r="AI11" s="29">
        <v>10</v>
      </c>
      <c r="AJ11" s="28">
        <v>9</v>
      </c>
      <c r="AK11" s="28">
        <v>10</v>
      </c>
      <c r="AL11" s="28">
        <v>10</v>
      </c>
      <c r="AM11" s="28">
        <v>11</v>
      </c>
      <c r="AN11" s="28">
        <v>11</v>
      </c>
      <c r="AO11" s="48">
        <v>12</v>
      </c>
      <c r="AP11" s="31" t="s">
        <v>33</v>
      </c>
      <c r="AQ11" s="41">
        <f>AR11+AS11</f>
        <v>58</v>
      </c>
      <c r="AR11" s="30">
        <v>52</v>
      </c>
      <c r="AS11" s="30">
        <v>6</v>
      </c>
      <c r="AT11" s="44">
        <f>AR11*100/AQ11</f>
        <v>89.65517241379311</v>
      </c>
      <c r="AU11" s="44">
        <f>AS11*100/AQ11</f>
        <v>10.344827586206897</v>
      </c>
      <c r="AV11" s="43">
        <f>AQ11+AT11/100</f>
        <v>58.896551724137929</v>
      </c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</row>
    <row r="12" spans="1:111">
      <c r="A12" s="5" t="s">
        <v>33</v>
      </c>
      <c r="B12" s="2">
        <v>4</v>
      </c>
      <c r="C12" s="2">
        <v>4</v>
      </c>
      <c r="D12" s="2">
        <v>5</v>
      </c>
      <c r="E12" s="2">
        <v>5</v>
      </c>
      <c r="F12" s="2">
        <v>7</v>
      </c>
      <c r="G12" s="2">
        <v>4</v>
      </c>
      <c r="H12" s="40">
        <v>6</v>
      </c>
      <c r="I12" s="40">
        <v>4</v>
      </c>
      <c r="J12" s="40">
        <v>3</v>
      </c>
      <c r="K12" s="40">
        <v>8</v>
      </c>
      <c r="L12" s="40">
        <v>4</v>
      </c>
      <c r="M12" s="40">
        <v>4</v>
      </c>
      <c r="N12" s="3">
        <f>B12+C12+D12+E12+F12+G12+H12+I12+J12+K12+L12+M12</f>
        <v>58</v>
      </c>
      <c r="O12" s="1">
        <f>N12/12</f>
        <v>4.833333333333333</v>
      </c>
      <c r="P12" s="11" t="s">
        <v>33</v>
      </c>
      <c r="Q12" s="20">
        <v>4</v>
      </c>
      <c r="R12" s="21">
        <f>B12+C12</f>
        <v>8</v>
      </c>
      <c r="S12" s="21">
        <f>B12+C12+D12</f>
        <v>13</v>
      </c>
      <c r="T12" s="21">
        <f>B12+C12+D12+E12</f>
        <v>18</v>
      </c>
      <c r="U12" s="21">
        <f>B12+C12+D12+E12+F12</f>
        <v>25</v>
      </c>
      <c r="V12" s="22">
        <f>B12+C12+D12+E12+F12+G12</f>
        <v>29</v>
      </c>
      <c r="W12" s="14">
        <f>B12+C12+D12+E12+F12+G12+H12</f>
        <v>35</v>
      </c>
      <c r="X12" s="21">
        <v>39</v>
      </c>
      <c r="Y12" s="21">
        <v>42</v>
      </c>
      <c r="Z12" s="21">
        <v>50</v>
      </c>
      <c r="AA12" s="21">
        <v>54</v>
      </c>
      <c r="AB12" s="47">
        <v>58</v>
      </c>
      <c r="AC12" s="16" t="s">
        <v>33</v>
      </c>
      <c r="AD12" s="27">
        <v>7</v>
      </c>
      <c r="AE12" s="28">
        <v>8</v>
      </c>
      <c r="AF12" s="28">
        <v>10</v>
      </c>
      <c r="AG12" s="28">
        <v>10</v>
      </c>
      <c r="AH12" s="28">
        <v>10</v>
      </c>
      <c r="AI12" s="29">
        <v>11</v>
      </c>
      <c r="AJ12" s="28">
        <v>11</v>
      </c>
      <c r="AK12" s="28">
        <v>11</v>
      </c>
      <c r="AL12" s="28">
        <v>11</v>
      </c>
      <c r="AM12" s="28">
        <v>10</v>
      </c>
      <c r="AN12" s="28">
        <v>10</v>
      </c>
      <c r="AO12" s="48">
        <v>10</v>
      </c>
      <c r="AP12" s="31" t="s">
        <v>34</v>
      </c>
      <c r="AQ12" s="41">
        <f>AR12+AS12</f>
        <v>57</v>
      </c>
      <c r="AR12" s="30">
        <v>50</v>
      </c>
      <c r="AS12" s="30">
        <v>7</v>
      </c>
      <c r="AT12" s="44">
        <f>AR12*100/AQ12</f>
        <v>87.719298245614041</v>
      </c>
      <c r="AU12" s="44">
        <f>AS12*100/AQ12</f>
        <v>12.280701754385966</v>
      </c>
      <c r="AV12" s="43">
        <f>AQ12+AT12/100</f>
        <v>57.877192982456137</v>
      </c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</row>
    <row r="13" spans="1:111">
      <c r="A13" s="5" t="s">
        <v>34</v>
      </c>
      <c r="B13" s="34">
        <v>4</v>
      </c>
      <c r="C13" s="34">
        <v>3</v>
      </c>
      <c r="D13" s="2">
        <v>5</v>
      </c>
      <c r="E13" s="2">
        <v>3</v>
      </c>
      <c r="F13" s="2">
        <v>5</v>
      </c>
      <c r="G13" s="2">
        <v>5</v>
      </c>
      <c r="H13" s="40">
        <v>7</v>
      </c>
      <c r="I13" s="40">
        <v>3</v>
      </c>
      <c r="J13" s="40">
        <v>6</v>
      </c>
      <c r="K13" s="40">
        <v>7</v>
      </c>
      <c r="L13" s="40">
        <v>4</v>
      </c>
      <c r="M13" s="40">
        <v>5</v>
      </c>
      <c r="N13" s="3">
        <f>B13+C13+D13+E13+F13+G13+H13+I13+J13+K13+L13+M13</f>
        <v>57</v>
      </c>
      <c r="O13" s="1">
        <f>N13/12</f>
        <v>4.75</v>
      </c>
      <c r="P13" s="18" t="s">
        <v>34</v>
      </c>
      <c r="Q13" s="12">
        <v>4</v>
      </c>
      <c r="R13" s="13">
        <f>B13+C13</f>
        <v>7</v>
      </c>
      <c r="S13" s="13">
        <f>B13+C13+D13</f>
        <v>12</v>
      </c>
      <c r="T13" s="13">
        <f>B13+C13+D13+E13</f>
        <v>15</v>
      </c>
      <c r="U13" s="13">
        <f>B13+C13+D13+E13+F13</f>
        <v>20</v>
      </c>
      <c r="V13" s="13">
        <f>B13+C13+D13+E13+F13+G13</f>
        <v>25</v>
      </c>
      <c r="W13" s="14">
        <f>B13+C13+D13+E13+F13+G13+H13</f>
        <v>32</v>
      </c>
      <c r="X13" s="13">
        <v>35</v>
      </c>
      <c r="Y13" s="13">
        <v>41</v>
      </c>
      <c r="Z13" s="13">
        <v>48</v>
      </c>
      <c r="AA13" s="13">
        <v>52</v>
      </c>
      <c r="AB13" s="15">
        <v>57</v>
      </c>
      <c r="AC13" s="16" t="s">
        <v>34</v>
      </c>
      <c r="AD13" s="27">
        <v>7</v>
      </c>
      <c r="AE13" s="28">
        <v>12</v>
      </c>
      <c r="AF13" s="28">
        <v>12</v>
      </c>
      <c r="AG13" s="28">
        <v>12</v>
      </c>
      <c r="AH13" s="28">
        <v>12</v>
      </c>
      <c r="AI13" s="29">
        <v>12</v>
      </c>
      <c r="AJ13" s="28">
        <v>12</v>
      </c>
      <c r="AK13" s="28">
        <v>12</v>
      </c>
      <c r="AL13" s="28">
        <v>12</v>
      </c>
      <c r="AM13" s="28">
        <v>12</v>
      </c>
      <c r="AN13" s="28">
        <v>12</v>
      </c>
      <c r="AO13" s="48">
        <v>11</v>
      </c>
      <c r="AP13" s="31" t="s">
        <v>32</v>
      </c>
      <c r="AQ13" s="41">
        <f>AR13+AS13</f>
        <v>57</v>
      </c>
      <c r="AR13" s="30">
        <v>49</v>
      </c>
      <c r="AS13" s="30">
        <v>8</v>
      </c>
      <c r="AT13" s="44">
        <f>AR13*100/AQ13</f>
        <v>85.964912280701753</v>
      </c>
      <c r="AU13" s="44">
        <f>AS13*100/AQ13</f>
        <v>14.035087719298245</v>
      </c>
      <c r="AV13" s="43">
        <f>AQ13+AT13/100</f>
        <v>57.859649122807021</v>
      </c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</row>
    <row r="14" spans="1:111">
      <c r="A14" s="37"/>
      <c r="B14" s="37"/>
      <c r="C14" s="37"/>
      <c r="D14" s="38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9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</row>
    <row r="15" spans="1:111" hidden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</row>
    <row r="16" spans="1:11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42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</row>
    <row r="17" spans="1:11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</row>
    <row r="18" spans="1:11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</row>
    <row r="19" spans="1:11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</row>
    <row r="20" spans="1:11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</row>
    <row r="21" spans="1:11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</row>
    <row r="22" spans="1:11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</row>
    <row r="23" spans="1:11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</row>
    <row r="24" spans="1:11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</row>
    <row r="25" spans="1:11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</row>
    <row r="26" spans="1:11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</row>
    <row r="27" spans="1:11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</row>
    <row r="28" spans="1:11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</row>
    <row r="29" spans="1:11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</row>
    <row r="30" spans="1:11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</row>
    <row r="31" spans="1:11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</row>
    <row r="32" spans="1:11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</row>
    <row r="33" spans="1:11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</row>
    <row r="34" spans="1:11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</row>
    <row r="35" spans="1:11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</row>
    <row r="36" spans="1:11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</row>
    <row r="37" spans="1:11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</row>
    <row r="38" spans="1:11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</row>
    <row r="39" spans="1:11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</row>
    <row r="40" spans="1:11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</row>
    <row r="41" spans="1:11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</row>
    <row r="42" spans="1:11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</row>
    <row r="43" spans="1:11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</row>
    <row r="44" spans="1:11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</row>
    <row r="45" spans="1:11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</row>
    <row r="46" spans="1:11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</row>
    <row r="47" spans="1:11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</row>
    <row r="48" spans="1:11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</row>
    <row r="49" spans="1:11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</row>
    <row r="50" spans="1:11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</row>
    <row r="51" spans="1:11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</row>
    <row r="52" spans="1:11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</row>
    <row r="53" spans="1:11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</row>
    <row r="54" spans="1:11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</row>
    <row r="55" spans="1:11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</row>
    <row r="56" spans="1:11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</row>
    <row r="57" spans="1:11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</row>
    <row r="58" spans="1:11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</row>
    <row r="59" spans="1:11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</row>
    <row r="60" spans="1:11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</row>
    <row r="61" spans="1:11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</row>
    <row r="62" spans="1:11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</row>
    <row r="63" spans="1:11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</row>
    <row r="64" spans="1:11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</row>
    <row r="65" spans="1:11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</row>
    <row r="66" spans="1:11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</row>
    <row r="67" spans="1:11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</row>
    <row r="68" spans="1:11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</row>
    <row r="69" spans="1:11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</row>
    <row r="70" spans="1:11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</row>
    <row r="71" spans="1:11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</row>
    <row r="72" spans="1:11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</row>
    <row r="73" spans="1:11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</row>
    <row r="74" spans="1:11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</row>
    <row r="75" spans="1:11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</row>
    <row r="76" spans="1:11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</row>
    <row r="77" spans="1:11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</row>
    <row r="78" spans="1:11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</row>
    <row r="79" spans="1:11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</row>
    <row r="80" spans="1:11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</row>
    <row r="81" spans="1:11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</row>
    <row r="82" spans="1:11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</row>
    <row r="83" spans="1:11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</row>
    <row r="84" spans="1:11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</row>
    <row r="85" spans="1:11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</row>
    <row r="86" spans="1:11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</row>
    <row r="87" spans="1:11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</row>
    <row r="88" spans="1:11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</row>
    <row r="89" spans="1:111"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</row>
  </sheetData>
  <autoFilter ref="P1:AV1" xr:uid="{9A9347B9-F4C8-4F7E-886C-C804122C39E0}"/>
  <sortState xmlns:xlrd2="http://schemas.microsoft.com/office/spreadsheetml/2017/richdata2" ref="AP2:AV13">
    <sortCondition descending="1" ref="AQ2:AQ13"/>
  </sortState>
  <conditionalFormatting sqref="I2:M13">
    <cfRule type="cellIs" dxfId="5" priority="6" operator="lessThan">
      <formula>5</formula>
    </cfRule>
  </conditionalFormatting>
  <conditionalFormatting sqref="I2:M13">
    <cfRule type="cellIs" dxfId="4" priority="5" operator="between">
      <formula>5</formula>
      <formula>7</formula>
    </cfRule>
  </conditionalFormatting>
  <conditionalFormatting sqref="I2:M13">
    <cfRule type="cellIs" dxfId="3" priority="4" operator="greaterThan">
      <formula>7</formula>
    </cfRule>
  </conditionalFormatting>
  <conditionalFormatting sqref="B2:H13">
    <cfRule type="cellIs" dxfId="2" priority="3" operator="lessThan">
      <formula>5</formula>
    </cfRule>
  </conditionalFormatting>
  <conditionalFormatting sqref="B2:H13">
    <cfRule type="cellIs" dxfId="1" priority="2" operator="between">
      <formula>5</formula>
      <formula>7</formula>
    </cfRule>
  </conditionalFormatting>
  <conditionalFormatting sqref="B2:H13">
    <cfRule type="cellIs" dxfId="0" priority="1" operator="greaterThan">
      <formula>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2020-12-10T10:10:46Z</dcterms:created>
  <dcterms:modified xsi:type="dcterms:W3CDTF">2020-12-10T10:12:17Z</dcterms:modified>
  <cp:category/>
  <cp:contentStatus/>
</cp:coreProperties>
</file>